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PDocs\Frye\FOIA Cases 2025\Library Docs\Approved During Review\"/>
    </mc:Choice>
  </mc:AlternateContent>
  <xr:revisionPtr revIDLastSave="0" documentId="8_{4C8E2DD7-C78A-44D5-AA16-E92B2636AEC8}" xr6:coauthVersionLast="47" xr6:coauthVersionMax="47" xr10:uidLastSave="{00000000-0000-0000-0000-000000000000}"/>
  <bookViews>
    <workbookView xWindow="-108" yWindow="-108" windowWidth="23256" windowHeight="12576" xr2:uid="{342A7914-B106-4CA1-80C6-5B6052393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 s="1"/>
  <c r="J30" i="1"/>
  <c r="J25" i="1" s="1"/>
  <c r="I30" i="1"/>
  <c r="H30" i="1"/>
  <c r="H25" i="1" s="1"/>
  <c r="G30" i="1"/>
  <c r="G25" i="1" s="1"/>
  <c r="F30" i="1"/>
  <c r="F66" i="1"/>
  <c r="G66" i="1"/>
  <c r="G5" i="1" s="1"/>
  <c r="H66" i="1"/>
  <c r="I66" i="1"/>
  <c r="J66" i="1"/>
  <c r="K66" i="1"/>
  <c r="L66" i="1"/>
  <c r="M66" i="1"/>
  <c r="N66" i="1"/>
  <c r="O66" i="1"/>
  <c r="P66" i="1"/>
  <c r="P5" i="1" s="1"/>
  <c r="Q66" i="1"/>
  <c r="Q5" i="1" s="1"/>
  <c r="E66" i="1"/>
  <c r="E5" i="1" s="1"/>
  <c r="E30" i="1"/>
  <c r="E25" i="1" s="1"/>
  <c r="D66" i="1"/>
  <c r="D30" i="1"/>
  <c r="D25" i="1" s="1"/>
  <c r="D34" i="1"/>
  <c r="E61" i="1"/>
  <c r="F61" i="1"/>
  <c r="G61" i="1"/>
  <c r="H61" i="1"/>
  <c r="I61" i="1"/>
  <c r="J61" i="1"/>
  <c r="K61" i="1"/>
  <c r="L61" i="1"/>
  <c r="M61" i="1"/>
  <c r="N61" i="1"/>
  <c r="N5" i="1" s="1"/>
  <c r="O61" i="1"/>
  <c r="P61" i="1"/>
  <c r="Q61" i="1"/>
  <c r="D61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E49" i="1"/>
  <c r="F49" i="1"/>
  <c r="G49" i="1"/>
  <c r="H49" i="1"/>
  <c r="I49" i="1"/>
  <c r="J49" i="1"/>
  <c r="K49" i="1"/>
  <c r="L49" i="1"/>
  <c r="L5" i="1" s="1"/>
  <c r="M49" i="1"/>
  <c r="N49" i="1"/>
  <c r="O49" i="1"/>
  <c r="P49" i="1"/>
  <c r="Q49" i="1"/>
  <c r="D49" i="1"/>
  <c r="E41" i="1"/>
  <c r="F41" i="1"/>
  <c r="G41" i="1"/>
  <c r="H41" i="1"/>
  <c r="I41" i="1"/>
  <c r="J41" i="1"/>
  <c r="K41" i="1"/>
  <c r="L41" i="1"/>
  <c r="M41" i="1"/>
  <c r="N41" i="1"/>
  <c r="O41" i="1"/>
  <c r="O5" i="1" s="1"/>
  <c r="P41" i="1"/>
  <c r="Q41" i="1"/>
  <c r="D41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F25" i="1"/>
  <c r="I25" i="1"/>
  <c r="L25" i="1"/>
  <c r="M25" i="1"/>
  <c r="N25" i="1"/>
  <c r="O25" i="1"/>
  <c r="P25" i="1"/>
  <c r="Q25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D1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D13" i="1"/>
  <c r="E6" i="1"/>
  <c r="F6" i="1"/>
  <c r="G6" i="1"/>
  <c r="H6" i="1"/>
  <c r="I6" i="1"/>
  <c r="I5" i="1" s="1"/>
  <c r="J6" i="1"/>
  <c r="K6" i="1"/>
  <c r="L6" i="1"/>
  <c r="M6" i="1"/>
  <c r="N6" i="1"/>
  <c r="O6" i="1"/>
  <c r="P6" i="1"/>
  <c r="Q6" i="1"/>
  <c r="D6" i="1"/>
  <c r="H5" i="1" l="1"/>
  <c r="M5" i="1"/>
  <c r="J5" i="1"/>
  <c r="K5" i="1"/>
  <c r="F5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Lewis</author>
  </authors>
  <commentList>
    <comment ref="C30" authorId="0" shapeId="0" xr:uid="{16EC7466-5BC4-469E-A5E3-04A9C258212D}">
      <text>
        <r>
          <rPr>
            <b/>
            <sz val="9"/>
            <color indexed="81"/>
            <rFont val="Tahoma"/>
            <family val="2"/>
          </rPr>
          <t>Keith Lewis:</t>
        </r>
        <r>
          <rPr>
            <sz val="9"/>
            <color indexed="81"/>
            <rFont val="Tahoma"/>
            <family val="2"/>
          </rPr>
          <t xml:space="preserve">
MS includes MS EST
</t>
        </r>
      </text>
    </comment>
  </commentList>
</comments>
</file>

<file path=xl/sharedStrings.xml><?xml version="1.0" encoding="utf-8"?>
<sst xmlns="http://schemas.openxmlformats.org/spreadsheetml/2006/main" count="105" uniqueCount="83">
  <si>
    <t>Total Staff</t>
  </si>
  <si>
    <t>Grand Total</t>
  </si>
  <si>
    <t>BOS</t>
  </si>
  <si>
    <t>Total</t>
  </si>
  <si>
    <t>CT</t>
  </si>
  <si>
    <t>ME</t>
  </si>
  <si>
    <t>MA</t>
  </si>
  <si>
    <t>NH</t>
  </si>
  <si>
    <t>RI</t>
  </si>
  <si>
    <t>VT</t>
  </si>
  <si>
    <t>NYC</t>
  </si>
  <si>
    <t>NJ</t>
  </si>
  <si>
    <t>NY</t>
  </si>
  <si>
    <t>PR</t>
  </si>
  <si>
    <t>PHL</t>
  </si>
  <si>
    <t>DE</t>
  </si>
  <si>
    <t>DC</t>
  </si>
  <si>
    <t>MD</t>
  </si>
  <si>
    <t>PA</t>
  </si>
  <si>
    <t>VA</t>
  </si>
  <si>
    <t>WV</t>
  </si>
  <si>
    <t>ATL</t>
  </si>
  <si>
    <t>AL</t>
  </si>
  <si>
    <t>FL</t>
  </si>
  <si>
    <t>GA</t>
  </si>
  <si>
    <t>KY</t>
  </si>
  <si>
    <t>MS</t>
  </si>
  <si>
    <t>NC</t>
  </si>
  <si>
    <t>SC</t>
  </si>
  <si>
    <t>TN</t>
  </si>
  <si>
    <t>CHI</t>
  </si>
  <si>
    <t>IL</t>
  </si>
  <si>
    <t>IN</t>
  </si>
  <si>
    <t>MI</t>
  </si>
  <si>
    <t>MN</t>
  </si>
  <si>
    <t>OH</t>
  </si>
  <si>
    <t>WI</t>
  </si>
  <si>
    <t>DAL</t>
  </si>
  <si>
    <t>AR</t>
  </si>
  <si>
    <t>LA</t>
  </si>
  <si>
    <t>NM</t>
  </si>
  <si>
    <t>OK</t>
  </si>
  <si>
    <t>TX</t>
  </si>
  <si>
    <t>KCM</t>
  </si>
  <si>
    <t>IA</t>
  </si>
  <si>
    <t>KS</t>
  </si>
  <si>
    <t>MO</t>
  </si>
  <si>
    <t>NE</t>
  </si>
  <si>
    <t>DEN</t>
  </si>
  <si>
    <t>CO</t>
  </si>
  <si>
    <t>MT</t>
  </si>
  <si>
    <t>ND</t>
  </si>
  <si>
    <t>SD</t>
  </si>
  <si>
    <t>UT</t>
  </si>
  <si>
    <t>WY</t>
  </si>
  <si>
    <t>SFO</t>
  </si>
  <si>
    <t>AZ</t>
  </si>
  <si>
    <t>CA</t>
  </si>
  <si>
    <t>HI</t>
  </si>
  <si>
    <t>NV</t>
  </si>
  <si>
    <t>SEA</t>
  </si>
  <si>
    <t>AK</t>
  </si>
  <si>
    <t>ID</t>
  </si>
  <si>
    <t>OR</t>
  </si>
  <si>
    <t>WA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</si>
  <si>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</si>
  <si>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</si>
  <si>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</si>
  <si>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</si>
  <si>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</si>
  <si>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</si>
  <si>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</si>
  <si>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</si>
  <si>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</si>
  <si>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</si>
  <si>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</si>
  <si>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</si>
  <si>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</si>
  <si>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</si>
  <si>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VA EST</t>
  </si>
  <si>
    <t>AR EST</t>
  </si>
  <si>
    <t>OK EST</t>
  </si>
  <si>
    <t>Total State DDS Employees by State FY2010 to 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</si>
</sst>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5" xfId="0" quotePrefix="1" applyFont="1" applyBorder="1" applyAlignment="1">
      <alignment horizontal="left"/>
    </xf>
    <xf numFmtId="0" fontId="0" fillId="0" borderId="2" xfId="0" applyBorder="1"/>
    <xf numFmtId="0" fontId="2" fillId="0" borderId="7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left" vertical="top"/>
    </xf>
    <xf numFmtId="0" fontId="2" fillId="0" borderId="7" xfId="0" quotePrefix="1" applyFont="1" applyBorder="1" applyAlignment="1">
      <alignment horizontal="left" vertical="top"/>
    </xf>
    <xf numFmtId="0" fontId="1" fillId="2" borderId="2" xfId="0" applyFont="1" applyFill="1" applyBorder="1"/>
    <xf numFmtId="0" fontId="4" fillId="2" borderId="7" xfId="0" quotePrefix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vertical="center"/>
    </xf>
    <xf numFmtId="0" fontId="4" fillId="2" borderId="2" xfId="0" quotePrefix="1" applyFont="1" applyFill="1" applyBorder="1" applyAlignment="1">
      <alignment horizontal="left" vertical="top"/>
    </xf>
    <xf numFmtId="3" fontId="4" fillId="2" borderId="2" xfId="0" applyNumberFormat="1" applyFont="1" applyFill="1" applyBorder="1" applyAlignment="1">
      <alignment vertical="center"/>
    </xf>
    <xf numFmtId="0" fontId="0" fillId="4" borderId="0" xfId="0" applyFill="1"/>
    <xf numFmtId="3" fontId="2" fillId="4" borderId="0" xfId="0" applyNumberFormat="1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0" fontId="0" fillId="0" borderId="0" xfId="0" applyFill="1"/>
    <xf numFmtId="0" fontId="4" fillId="2" borderId="2" xfId="0" quotePrefix="1" applyFont="1" applyFill="1" applyBorder="1" applyAlignment="1">
      <alignment horizontal="right" vertical="top"/>
    </xf>
    <xf numFmtId="18" fontId="0" fillId="0" borderId="0" xfId="0" applyNumberFormat="1"/>
    <xf numFmtId="14" fontId="0" fillId="0" borderId="0" xfId="0" applyNumberFormat="1"/>
    <xf numFmtId="14" fontId="0" fillId="5" borderId="9" xfId="0" applyNumberFormat="1" applyFill="1" applyBorder="1"/>
    <xf numFmtId="18" fontId="0" fillId="5" borderId="11" xfId="0" applyNumberFormat="1" applyFill="1" applyBorder="1"/>
    <xf numFmtId="0" fontId="4" fillId="0" borderId="1" xfId="0" quotePrefix="1" applyFont="1" applyBorder="1" applyAlignment="1">
      <alignment horizontal="left" vertical="top"/>
    </xf>
    <xf numFmtId="0" fontId="1" fillId="0" borderId="3" xfId="0" applyFont="1" applyBorder="1" applyAlignment="1"/>
    <xf numFmtId="0" fontId="1" fillId="0" borderId="5" xfId="0" applyFont="1" applyBorder="1" applyAlignment="1"/>
    <xf numFmtId="0" fontId="4" fillId="3" borderId="3" xfId="0" quotePrefix="1" applyFont="1" applyFill="1" applyBorder="1" applyAlignment="1">
      <alignment horizontal="left" vertical="top"/>
    </xf>
    <xf numFmtId="0" fontId="1" fillId="3" borderId="4" xfId="0" applyFont="1" applyFill="1" applyBorder="1" applyAlignment="1"/>
    <xf numFmtId="0" fontId="4" fillId="0" borderId="3" xfId="0" quotePrefix="1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F219-C2B7-4B9A-9AF1-853CE9892E58}">
  <dimension ref="A1:T949"/>
  <sheetViews>
    <sheetView tabSelected="1" workbookViewId="0">
      <pane ySplit="4" topLeftCell="A5" activePane="bottomLeft" state="frozen"/>
      <selection pane="bottomLeft" activeCell="N5" sqref="N5"/>
    </sheetView>
  </sheetViews>
  <sheetFormatPr defaultRowHeight="14.4" x14ac:dyDescent="0.3"/>
  <cols>
    <col min="2" max="2" width="9.6640625" bestFit="1" customWidth="1"/>
    <col min="3" max="3" width="14" customWidth="1"/>
    <col min="4" max="16" width="8.88671875" style="12" bestFit="1" customWidth="1"/>
    <col min="17" max="17" width="8.88671875" bestFit="1" customWidth="1"/>
    <col min="20" max="20" width="10.5546875" bestFit="1" customWidth="1"/>
  </cols>
  <sheetData>
    <row r="1" spans="1:20" x14ac:dyDescent="0.3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s="17" customFormat="1" ht="15" thickBot="1" x14ac:dyDescent="0.35"/>
    <row r="3" spans="1:20" ht="15" thickBot="1" x14ac:dyDescent="0.35">
      <c r="B3" s="1"/>
      <c r="C3" s="3"/>
      <c r="D3" s="7" t="s">
        <v>65</v>
      </c>
      <c r="E3" s="7" t="s">
        <v>66</v>
      </c>
      <c r="F3" s="7" t="s">
        <v>67</v>
      </c>
      <c r="G3" s="7" t="s">
        <v>68</v>
      </c>
      <c r="H3" s="7" t="s">
        <v>69</v>
      </c>
      <c r="I3" s="7" t="s">
        <v>70</v>
      </c>
      <c r="J3" s="7" t="s">
        <v>71</v>
      </c>
      <c r="K3" s="7" t="s">
        <v>72</v>
      </c>
      <c r="L3" s="7" t="s">
        <v>73</v>
      </c>
      <c r="M3" s="7" t="s">
        <v>74</v>
      </c>
      <c r="N3" s="7" t="s">
        <v>75</v>
      </c>
      <c r="O3" s="7" t="s">
        <v>76</v>
      </c>
      <c r="P3" s="7" t="s">
        <v>77</v>
      </c>
      <c r="Q3" s="7" t="s">
        <v>78</v>
      </c>
      <c r="T3" s="21">
        <v>45278</v>
      </c>
    </row>
    <row r="4" spans="1:20" ht="15" thickBot="1" x14ac:dyDescent="0.35">
      <c r="B4" s="2"/>
      <c r="C4" s="4"/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T4" s="22">
        <v>0.58680555555555558</v>
      </c>
    </row>
    <row r="5" spans="1:20" ht="15" thickBot="1" x14ac:dyDescent="0.35">
      <c r="B5" s="26" t="s">
        <v>1</v>
      </c>
      <c r="C5" s="27"/>
      <c r="D5" s="9">
        <f>SUM(D66,D61,D54,D49,D41,D34,D25,D17,D13,D6)</f>
        <v>18268</v>
      </c>
      <c r="E5" s="9">
        <f t="shared" ref="E5:Q5" si="0">SUM(E66,E61,E54,E49,E41,E34,E25,E17,E13,E6)</f>
        <v>17064</v>
      </c>
      <c r="F5" s="9">
        <f t="shared" si="0"/>
        <v>16075</v>
      </c>
      <c r="G5" s="9">
        <f t="shared" si="0"/>
        <v>15279</v>
      </c>
      <c r="H5" s="9">
        <f t="shared" si="0"/>
        <v>16966</v>
      </c>
      <c r="I5" s="9">
        <f t="shared" si="0"/>
        <v>16168</v>
      </c>
      <c r="J5" s="9">
        <f t="shared" si="0"/>
        <v>16797</v>
      </c>
      <c r="K5" s="9">
        <f t="shared" si="0"/>
        <v>15458</v>
      </c>
      <c r="L5" s="9">
        <f t="shared" si="0"/>
        <v>14750</v>
      </c>
      <c r="M5" s="9">
        <f t="shared" si="0"/>
        <v>14906</v>
      </c>
      <c r="N5" s="9">
        <f t="shared" si="0"/>
        <v>14891</v>
      </c>
      <c r="O5" s="9">
        <f t="shared" si="0"/>
        <v>15297</v>
      </c>
      <c r="P5" s="9">
        <f t="shared" si="0"/>
        <v>14571</v>
      </c>
      <c r="Q5" s="9">
        <f t="shared" si="0"/>
        <v>15345</v>
      </c>
    </row>
    <row r="6" spans="1:20" x14ac:dyDescent="0.3">
      <c r="B6" s="23" t="s">
        <v>2</v>
      </c>
      <c r="C6" s="10" t="s">
        <v>3</v>
      </c>
      <c r="D6" s="18">
        <f>SUM(D7:D12)</f>
        <v>793</v>
      </c>
      <c r="E6" s="18">
        <f t="shared" ref="E6:Q6" si="1">SUM(E7:E12)</f>
        <v>762</v>
      </c>
      <c r="F6" s="18">
        <f t="shared" si="1"/>
        <v>737</v>
      </c>
      <c r="G6" s="18">
        <f t="shared" si="1"/>
        <v>742</v>
      </c>
      <c r="H6" s="18">
        <f t="shared" si="1"/>
        <v>774</v>
      </c>
      <c r="I6" s="18">
        <f t="shared" si="1"/>
        <v>746</v>
      </c>
      <c r="J6" s="18">
        <f t="shared" si="1"/>
        <v>770</v>
      </c>
      <c r="K6" s="18">
        <f t="shared" si="1"/>
        <v>732</v>
      </c>
      <c r="L6" s="18">
        <f t="shared" si="1"/>
        <v>709</v>
      </c>
      <c r="M6" s="18">
        <f t="shared" si="1"/>
        <v>718</v>
      </c>
      <c r="N6" s="18">
        <f t="shared" si="1"/>
        <v>714</v>
      </c>
      <c r="O6" s="18">
        <f t="shared" si="1"/>
        <v>719</v>
      </c>
      <c r="P6" s="18">
        <f t="shared" si="1"/>
        <v>685</v>
      </c>
      <c r="Q6" s="11">
        <f t="shared" si="1"/>
        <v>692</v>
      </c>
    </row>
    <row r="7" spans="1:20" x14ac:dyDescent="0.3">
      <c r="B7" s="24"/>
      <c r="C7" s="5" t="s">
        <v>4</v>
      </c>
      <c r="D7" s="13">
        <v>157</v>
      </c>
      <c r="E7" s="14">
        <v>158</v>
      </c>
      <c r="F7" s="13">
        <v>153</v>
      </c>
      <c r="G7" s="14">
        <v>155</v>
      </c>
      <c r="H7" s="13">
        <v>163</v>
      </c>
      <c r="I7" s="14">
        <v>155</v>
      </c>
      <c r="J7" s="14">
        <v>157</v>
      </c>
      <c r="K7" s="14">
        <v>153</v>
      </c>
      <c r="L7" s="14">
        <v>153</v>
      </c>
      <c r="M7" s="14">
        <v>152</v>
      </c>
      <c r="N7" s="14">
        <v>155</v>
      </c>
      <c r="O7" s="14">
        <v>155</v>
      </c>
      <c r="P7" s="14">
        <v>152</v>
      </c>
      <c r="Q7" s="14">
        <v>154</v>
      </c>
    </row>
    <row r="8" spans="1:20" x14ac:dyDescent="0.3">
      <c r="B8" s="24"/>
      <c r="C8" s="5" t="s">
        <v>5</v>
      </c>
      <c r="D8" s="13">
        <v>80</v>
      </c>
      <c r="E8" s="14">
        <v>76</v>
      </c>
      <c r="F8" s="13">
        <v>71</v>
      </c>
      <c r="G8" s="14">
        <v>72</v>
      </c>
      <c r="H8" s="13">
        <v>71</v>
      </c>
      <c r="I8" s="14">
        <v>68</v>
      </c>
      <c r="J8" s="14">
        <v>70</v>
      </c>
      <c r="K8" s="14">
        <v>66</v>
      </c>
      <c r="L8" s="14">
        <v>63</v>
      </c>
      <c r="M8" s="14">
        <v>61</v>
      </c>
      <c r="N8" s="14">
        <v>64</v>
      </c>
      <c r="O8" s="14">
        <v>72</v>
      </c>
      <c r="P8" s="14">
        <v>64</v>
      </c>
      <c r="Q8" s="14">
        <v>70</v>
      </c>
    </row>
    <row r="9" spans="1:20" x14ac:dyDescent="0.3">
      <c r="B9" s="24"/>
      <c r="C9" s="5" t="s">
        <v>6</v>
      </c>
      <c r="D9" s="13">
        <v>374</v>
      </c>
      <c r="E9" s="14">
        <v>354</v>
      </c>
      <c r="F9" s="13">
        <v>349</v>
      </c>
      <c r="G9" s="14">
        <v>355</v>
      </c>
      <c r="H9" s="13">
        <v>371</v>
      </c>
      <c r="I9" s="14">
        <v>358</v>
      </c>
      <c r="J9" s="14">
        <v>364</v>
      </c>
      <c r="K9" s="14">
        <v>343</v>
      </c>
      <c r="L9" s="14">
        <v>328</v>
      </c>
      <c r="M9" s="14">
        <v>325</v>
      </c>
      <c r="N9" s="14">
        <v>307</v>
      </c>
      <c r="O9" s="14">
        <v>307</v>
      </c>
      <c r="P9" s="14">
        <v>284</v>
      </c>
      <c r="Q9" s="14">
        <v>281</v>
      </c>
    </row>
    <row r="10" spans="1:20" x14ac:dyDescent="0.3">
      <c r="B10" s="24"/>
      <c r="C10" s="5" t="s">
        <v>7</v>
      </c>
      <c r="D10" s="13">
        <v>67</v>
      </c>
      <c r="E10" s="14">
        <v>59</v>
      </c>
      <c r="F10" s="13">
        <v>56</v>
      </c>
      <c r="G10" s="14">
        <v>55</v>
      </c>
      <c r="H10" s="13">
        <v>58</v>
      </c>
      <c r="I10" s="14">
        <v>54</v>
      </c>
      <c r="J10" s="14">
        <v>54</v>
      </c>
      <c r="K10" s="14">
        <v>49</v>
      </c>
      <c r="L10" s="14">
        <v>51</v>
      </c>
      <c r="M10" s="14">
        <v>62</v>
      </c>
      <c r="N10" s="14">
        <v>61</v>
      </c>
      <c r="O10" s="14">
        <v>60</v>
      </c>
      <c r="P10" s="14">
        <v>61</v>
      </c>
      <c r="Q10" s="14">
        <v>61</v>
      </c>
    </row>
    <row r="11" spans="1:20" x14ac:dyDescent="0.3">
      <c r="B11" s="24"/>
      <c r="C11" s="5" t="s">
        <v>8</v>
      </c>
      <c r="D11" s="13">
        <v>66</v>
      </c>
      <c r="E11" s="14">
        <v>64</v>
      </c>
      <c r="F11" s="13">
        <v>64</v>
      </c>
      <c r="G11" s="14">
        <v>60</v>
      </c>
      <c r="H11" s="13">
        <v>63</v>
      </c>
      <c r="I11" s="14">
        <v>62</v>
      </c>
      <c r="J11" s="14">
        <v>70</v>
      </c>
      <c r="K11" s="14">
        <v>67</v>
      </c>
      <c r="L11" s="14">
        <v>64</v>
      </c>
      <c r="M11" s="14">
        <v>66</v>
      </c>
      <c r="N11" s="14">
        <v>70</v>
      </c>
      <c r="O11" s="14">
        <v>72</v>
      </c>
      <c r="P11" s="14">
        <v>71</v>
      </c>
      <c r="Q11" s="14">
        <v>74</v>
      </c>
    </row>
    <row r="12" spans="1:20" ht="15" thickBot="1" x14ac:dyDescent="0.35">
      <c r="B12" s="25"/>
      <c r="C12" s="6" t="s">
        <v>9</v>
      </c>
      <c r="D12" s="15">
        <v>49</v>
      </c>
      <c r="E12" s="16">
        <v>51</v>
      </c>
      <c r="F12" s="15">
        <v>44</v>
      </c>
      <c r="G12" s="16">
        <v>45</v>
      </c>
      <c r="H12" s="15">
        <v>48</v>
      </c>
      <c r="I12" s="16">
        <v>49</v>
      </c>
      <c r="J12" s="16">
        <v>55</v>
      </c>
      <c r="K12" s="16">
        <v>54</v>
      </c>
      <c r="L12" s="16">
        <v>50</v>
      </c>
      <c r="M12" s="16">
        <v>52</v>
      </c>
      <c r="N12" s="16">
        <v>57</v>
      </c>
      <c r="O12" s="16">
        <v>53</v>
      </c>
      <c r="P12" s="16">
        <v>53</v>
      </c>
      <c r="Q12" s="16">
        <v>52</v>
      </c>
    </row>
    <row r="13" spans="1:20" x14ac:dyDescent="0.3">
      <c r="B13" s="28" t="s">
        <v>10</v>
      </c>
      <c r="C13" s="10" t="s">
        <v>3</v>
      </c>
      <c r="D13" s="11">
        <f>SUM(D14:D16)</f>
        <v>1548</v>
      </c>
      <c r="E13" s="11">
        <f t="shared" ref="E13:Q13" si="2">SUM(E14:E16)</f>
        <v>1439</v>
      </c>
      <c r="F13" s="11">
        <f t="shared" si="2"/>
        <v>1372</v>
      </c>
      <c r="G13" s="11">
        <f t="shared" si="2"/>
        <v>1260</v>
      </c>
      <c r="H13" s="11">
        <f t="shared" si="2"/>
        <v>1399</v>
      </c>
      <c r="I13" s="11">
        <f t="shared" si="2"/>
        <v>1321</v>
      </c>
      <c r="J13" s="11">
        <f t="shared" si="2"/>
        <v>1400</v>
      </c>
      <c r="K13" s="11">
        <f t="shared" si="2"/>
        <v>1336</v>
      </c>
      <c r="L13" s="11">
        <f t="shared" si="2"/>
        <v>1241</v>
      </c>
      <c r="M13" s="11">
        <f t="shared" si="2"/>
        <v>1381</v>
      </c>
      <c r="N13" s="11">
        <f t="shared" si="2"/>
        <v>1306</v>
      </c>
      <c r="O13" s="11">
        <f t="shared" si="2"/>
        <v>1278</v>
      </c>
      <c r="P13" s="11">
        <f t="shared" si="2"/>
        <v>1380</v>
      </c>
      <c r="Q13" s="11">
        <f t="shared" si="2"/>
        <v>1398</v>
      </c>
    </row>
    <row r="14" spans="1:20" x14ac:dyDescent="0.3">
      <c r="B14" s="24"/>
      <c r="C14" s="5" t="s">
        <v>11</v>
      </c>
      <c r="D14" s="13">
        <v>363</v>
      </c>
      <c r="E14" s="14">
        <v>355</v>
      </c>
      <c r="F14" s="13">
        <v>360</v>
      </c>
      <c r="G14" s="14">
        <v>354</v>
      </c>
      <c r="H14" s="13">
        <v>362</v>
      </c>
      <c r="I14" s="14">
        <v>349</v>
      </c>
      <c r="J14" s="14">
        <v>353</v>
      </c>
      <c r="K14" s="14">
        <v>344</v>
      </c>
      <c r="L14" s="14">
        <v>338</v>
      </c>
      <c r="M14" s="14">
        <v>342</v>
      </c>
      <c r="N14" s="14">
        <v>342</v>
      </c>
      <c r="O14" s="14">
        <v>366</v>
      </c>
      <c r="P14" s="14">
        <v>373</v>
      </c>
      <c r="Q14" s="14">
        <v>354</v>
      </c>
    </row>
    <row r="15" spans="1:20" x14ac:dyDescent="0.3">
      <c r="B15" s="24"/>
      <c r="C15" s="5" t="s">
        <v>12</v>
      </c>
      <c r="D15" s="13">
        <v>1011</v>
      </c>
      <c r="E15" s="14">
        <v>925</v>
      </c>
      <c r="F15" s="13">
        <v>857</v>
      </c>
      <c r="G15" s="14">
        <v>777</v>
      </c>
      <c r="H15" s="13">
        <v>886</v>
      </c>
      <c r="I15" s="14">
        <v>829</v>
      </c>
      <c r="J15" s="14">
        <v>911</v>
      </c>
      <c r="K15" s="14">
        <v>861</v>
      </c>
      <c r="L15" s="14">
        <v>784</v>
      </c>
      <c r="M15" s="14">
        <v>925</v>
      </c>
      <c r="N15" s="14">
        <v>845</v>
      </c>
      <c r="O15" s="14">
        <v>781</v>
      </c>
      <c r="P15" s="14">
        <v>886</v>
      </c>
      <c r="Q15" s="14">
        <v>922</v>
      </c>
    </row>
    <row r="16" spans="1:20" ht="15" thickBot="1" x14ac:dyDescent="0.35">
      <c r="B16" s="24"/>
      <c r="C16" s="5" t="s">
        <v>13</v>
      </c>
      <c r="D16" s="13">
        <v>174</v>
      </c>
      <c r="E16" s="14">
        <v>159</v>
      </c>
      <c r="F16" s="13">
        <v>155</v>
      </c>
      <c r="G16" s="14">
        <v>129</v>
      </c>
      <c r="H16" s="13">
        <v>151</v>
      </c>
      <c r="I16" s="14">
        <v>143</v>
      </c>
      <c r="J16" s="14">
        <v>136</v>
      </c>
      <c r="K16" s="14">
        <v>131</v>
      </c>
      <c r="L16" s="14">
        <v>119</v>
      </c>
      <c r="M16" s="14">
        <v>114</v>
      </c>
      <c r="N16" s="14">
        <v>119</v>
      </c>
      <c r="O16" s="14">
        <v>131</v>
      </c>
      <c r="P16" s="14">
        <v>121</v>
      </c>
      <c r="Q16" s="14">
        <v>122</v>
      </c>
    </row>
    <row r="17" spans="2:17" x14ac:dyDescent="0.3">
      <c r="B17" s="23" t="s">
        <v>14</v>
      </c>
      <c r="C17" s="10" t="s">
        <v>3</v>
      </c>
      <c r="D17" s="11">
        <f>SUM(D18:D24)</f>
        <v>1938</v>
      </c>
      <c r="E17" s="11">
        <f t="shared" ref="E17:Q17" si="3">SUM(E18:E24)</f>
        <v>1842</v>
      </c>
      <c r="F17" s="11">
        <f t="shared" si="3"/>
        <v>1745</v>
      </c>
      <c r="G17" s="11">
        <f t="shared" si="3"/>
        <v>1696</v>
      </c>
      <c r="H17" s="11">
        <f t="shared" si="3"/>
        <v>1844</v>
      </c>
      <c r="I17" s="11">
        <f t="shared" si="3"/>
        <v>1727</v>
      </c>
      <c r="J17" s="11">
        <f t="shared" si="3"/>
        <v>1788</v>
      </c>
      <c r="K17" s="11">
        <f t="shared" si="3"/>
        <v>1627</v>
      </c>
      <c r="L17" s="11">
        <f t="shared" si="3"/>
        <v>1547</v>
      </c>
      <c r="M17" s="11">
        <f t="shared" si="3"/>
        <v>1620</v>
      </c>
      <c r="N17" s="11">
        <f t="shared" si="3"/>
        <v>1612</v>
      </c>
      <c r="O17" s="11">
        <f t="shared" si="3"/>
        <v>1671</v>
      </c>
      <c r="P17" s="11">
        <f t="shared" si="3"/>
        <v>1600</v>
      </c>
      <c r="Q17" s="11">
        <f t="shared" si="3"/>
        <v>1723</v>
      </c>
    </row>
    <row r="18" spans="2:17" x14ac:dyDescent="0.3">
      <c r="B18" s="24"/>
      <c r="C18" s="5" t="s">
        <v>15</v>
      </c>
      <c r="D18" s="13">
        <v>54</v>
      </c>
      <c r="E18" s="14">
        <v>51</v>
      </c>
      <c r="F18" s="13">
        <v>54</v>
      </c>
      <c r="G18" s="14">
        <v>59</v>
      </c>
      <c r="H18" s="13">
        <v>58</v>
      </c>
      <c r="I18" s="14">
        <v>64</v>
      </c>
      <c r="J18" s="14">
        <v>64</v>
      </c>
      <c r="K18" s="14">
        <v>53</v>
      </c>
      <c r="L18" s="14">
        <v>54</v>
      </c>
      <c r="M18" s="14">
        <v>51</v>
      </c>
      <c r="N18" s="14">
        <v>58</v>
      </c>
      <c r="O18" s="14">
        <v>52</v>
      </c>
      <c r="P18" s="14">
        <v>48</v>
      </c>
      <c r="Q18" s="14">
        <v>55</v>
      </c>
    </row>
    <row r="19" spans="2:17" x14ac:dyDescent="0.3">
      <c r="B19" s="24"/>
      <c r="C19" s="5" t="s">
        <v>16</v>
      </c>
      <c r="D19" s="13">
        <v>58</v>
      </c>
      <c r="E19" s="14">
        <v>60</v>
      </c>
      <c r="F19" s="13">
        <v>58</v>
      </c>
      <c r="G19" s="14">
        <v>60</v>
      </c>
      <c r="H19" s="13">
        <v>69</v>
      </c>
      <c r="I19" s="14">
        <v>61</v>
      </c>
      <c r="J19" s="14">
        <v>64</v>
      </c>
      <c r="K19" s="14">
        <v>57</v>
      </c>
      <c r="L19" s="14">
        <v>55</v>
      </c>
      <c r="M19" s="14">
        <v>58</v>
      </c>
      <c r="N19" s="14">
        <v>63</v>
      </c>
      <c r="O19" s="14">
        <v>68</v>
      </c>
      <c r="P19" s="14">
        <v>71</v>
      </c>
      <c r="Q19" s="14">
        <v>69</v>
      </c>
    </row>
    <row r="20" spans="2:17" x14ac:dyDescent="0.3">
      <c r="B20" s="24"/>
      <c r="C20" s="5" t="s">
        <v>17</v>
      </c>
      <c r="D20" s="13">
        <v>281</v>
      </c>
      <c r="E20" s="14">
        <v>263</v>
      </c>
      <c r="F20" s="13">
        <v>261</v>
      </c>
      <c r="G20" s="14">
        <v>268</v>
      </c>
      <c r="H20" s="13">
        <v>264</v>
      </c>
      <c r="I20" s="14">
        <v>255</v>
      </c>
      <c r="J20" s="14">
        <v>266</v>
      </c>
      <c r="K20" s="14">
        <v>245</v>
      </c>
      <c r="L20" s="14">
        <v>245</v>
      </c>
      <c r="M20" s="14">
        <v>240</v>
      </c>
      <c r="N20" s="14">
        <v>211</v>
      </c>
      <c r="O20" s="14">
        <v>198</v>
      </c>
      <c r="P20" s="14">
        <v>175</v>
      </c>
      <c r="Q20" s="14">
        <v>232</v>
      </c>
    </row>
    <row r="21" spans="2:17" x14ac:dyDescent="0.3">
      <c r="B21" s="24"/>
      <c r="C21" s="5" t="s">
        <v>18</v>
      </c>
      <c r="D21" s="13">
        <v>776</v>
      </c>
      <c r="E21" s="14">
        <v>736</v>
      </c>
      <c r="F21" s="13">
        <v>688</v>
      </c>
      <c r="G21" s="14">
        <v>634</v>
      </c>
      <c r="H21" s="13">
        <v>690</v>
      </c>
      <c r="I21" s="14">
        <v>643</v>
      </c>
      <c r="J21" s="14">
        <v>697</v>
      </c>
      <c r="K21" s="14">
        <v>648</v>
      </c>
      <c r="L21" s="14">
        <v>615</v>
      </c>
      <c r="M21" s="14">
        <v>700</v>
      </c>
      <c r="N21" s="14">
        <v>676</v>
      </c>
      <c r="O21" s="14">
        <v>709</v>
      </c>
      <c r="P21" s="14">
        <v>709</v>
      </c>
      <c r="Q21" s="14">
        <v>682</v>
      </c>
    </row>
    <row r="22" spans="2:17" x14ac:dyDescent="0.3">
      <c r="B22" s="24"/>
      <c r="C22" s="5" t="s">
        <v>19</v>
      </c>
      <c r="D22" s="13">
        <v>420</v>
      </c>
      <c r="E22" s="14">
        <v>409</v>
      </c>
      <c r="F22" s="13">
        <v>386</v>
      </c>
      <c r="G22" s="14">
        <v>400</v>
      </c>
      <c r="H22" s="13">
        <v>473</v>
      </c>
      <c r="I22" s="14">
        <v>425</v>
      </c>
      <c r="J22" s="14">
        <v>406</v>
      </c>
      <c r="K22" s="14">
        <v>363</v>
      </c>
      <c r="L22" s="14">
        <v>329</v>
      </c>
      <c r="M22" s="14">
        <v>331</v>
      </c>
      <c r="N22" s="14">
        <v>315</v>
      </c>
      <c r="O22" s="14">
        <v>383</v>
      </c>
      <c r="P22" s="14">
        <v>355</v>
      </c>
      <c r="Q22" s="14">
        <v>427</v>
      </c>
    </row>
    <row r="23" spans="2:17" x14ac:dyDescent="0.3">
      <c r="B23" s="24"/>
      <c r="C23" s="5" t="s">
        <v>20</v>
      </c>
      <c r="D23" s="13">
        <v>254</v>
      </c>
      <c r="E23" s="14">
        <v>236</v>
      </c>
      <c r="F23" s="13">
        <v>220</v>
      </c>
      <c r="G23" s="14">
        <v>210</v>
      </c>
      <c r="H23" s="13">
        <v>233</v>
      </c>
      <c r="I23" s="14">
        <v>222</v>
      </c>
      <c r="J23" s="14">
        <v>222</v>
      </c>
      <c r="K23" s="14">
        <v>201</v>
      </c>
      <c r="L23" s="14">
        <v>187</v>
      </c>
      <c r="M23" s="14">
        <v>187</v>
      </c>
      <c r="N23" s="14">
        <v>176</v>
      </c>
      <c r="O23" s="14">
        <v>178</v>
      </c>
      <c r="P23" s="14">
        <v>174</v>
      </c>
      <c r="Q23" s="14">
        <v>187</v>
      </c>
    </row>
    <row r="24" spans="2:17" ht="15" thickBot="1" x14ac:dyDescent="0.35">
      <c r="B24" s="25"/>
      <c r="C24" s="6" t="s">
        <v>79</v>
      </c>
      <c r="D24" s="15">
        <v>95</v>
      </c>
      <c r="E24" s="16">
        <v>87</v>
      </c>
      <c r="F24" s="15">
        <v>78</v>
      </c>
      <c r="G24" s="16">
        <v>65</v>
      </c>
      <c r="H24" s="15">
        <v>57</v>
      </c>
      <c r="I24" s="16">
        <v>57</v>
      </c>
      <c r="J24" s="16">
        <v>69</v>
      </c>
      <c r="K24" s="16">
        <v>60</v>
      </c>
      <c r="L24" s="16">
        <v>62</v>
      </c>
      <c r="M24" s="16">
        <v>53</v>
      </c>
      <c r="N24" s="16">
        <v>113</v>
      </c>
      <c r="O24" s="16">
        <v>83</v>
      </c>
      <c r="P24" s="16">
        <v>68</v>
      </c>
      <c r="Q24" s="16">
        <v>71</v>
      </c>
    </row>
    <row r="25" spans="2:17" x14ac:dyDescent="0.3">
      <c r="B25" s="28" t="s">
        <v>21</v>
      </c>
      <c r="C25" s="10" t="s">
        <v>3</v>
      </c>
      <c r="D25" s="11">
        <f>SUM(D26:D33)</f>
        <v>4849</v>
      </c>
      <c r="E25" s="11">
        <f t="shared" ref="E25:Q25" si="4">SUM(E26:E33)</f>
        <v>4585</v>
      </c>
      <c r="F25" s="11">
        <f t="shared" si="4"/>
        <v>4277</v>
      </c>
      <c r="G25" s="11">
        <f t="shared" si="4"/>
        <v>4029</v>
      </c>
      <c r="H25" s="11">
        <f t="shared" si="4"/>
        <v>4472</v>
      </c>
      <c r="I25" s="11">
        <f t="shared" si="4"/>
        <v>4295</v>
      </c>
      <c r="J25" s="11">
        <f t="shared" si="4"/>
        <v>4504</v>
      </c>
      <c r="K25" s="11">
        <f t="shared" si="4"/>
        <v>4069</v>
      </c>
      <c r="L25" s="11">
        <f t="shared" si="4"/>
        <v>3820</v>
      </c>
      <c r="M25" s="11">
        <f t="shared" si="4"/>
        <v>3643</v>
      </c>
      <c r="N25" s="11">
        <f t="shared" si="4"/>
        <v>3793</v>
      </c>
      <c r="O25" s="11">
        <f t="shared" si="4"/>
        <v>3765</v>
      </c>
      <c r="P25" s="11">
        <f t="shared" si="4"/>
        <v>3390</v>
      </c>
      <c r="Q25" s="11">
        <f t="shared" si="4"/>
        <v>3568</v>
      </c>
    </row>
    <row r="26" spans="2:17" x14ac:dyDescent="0.3">
      <c r="B26" s="24"/>
      <c r="C26" s="5" t="s">
        <v>22</v>
      </c>
      <c r="D26" s="13">
        <v>435</v>
      </c>
      <c r="E26" s="14">
        <v>477</v>
      </c>
      <c r="F26" s="13">
        <v>440</v>
      </c>
      <c r="G26" s="14">
        <v>405</v>
      </c>
      <c r="H26" s="13">
        <v>453</v>
      </c>
      <c r="I26" s="14">
        <v>426</v>
      </c>
      <c r="J26" s="14">
        <v>453</v>
      </c>
      <c r="K26" s="14">
        <v>430</v>
      </c>
      <c r="L26" s="14">
        <v>396</v>
      </c>
      <c r="M26" s="14">
        <v>466</v>
      </c>
      <c r="N26" s="14">
        <v>437</v>
      </c>
      <c r="O26" s="14">
        <v>421</v>
      </c>
      <c r="P26" s="14">
        <v>396</v>
      </c>
      <c r="Q26" s="14">
        <v>415</v>
      </c>
    </row>
    <row r="27" spans="2:17" x14ac:dyDescent="0.3">
      <c r="B27" s="24"/>
      <c r="C27" s="5" t="s">
        <v>23</v>
      </c>
      <c r="D27" s="13">
        <v>1212</v>
      </c>
      <c r="E27" s="14">
        <v>1207</v>
      </c>
      <c r="F27" s="13">
        <v>1114</v>
      </c>
      <c r="G27" s="14">
        <v>1059</v>
      </c>
      <c r="H27" s="13">
        <v>1172</v>
      </c>
      <c r="I27" s="14">
        <v>1144</v>
      </c>
      <c r="J27" s="14">
        <v>1296</v>
      </c>
      <c r="K27" s="14">
        <v>1152</v>
      </c>
      <c r="L27" s="14">
        <v>1100</v>
      </c>
      <c r="M27" s="14">
        <v>1042</v>
      </c>
      <c r="N27" s="14">
        <v>1096</v>
      </c>
      <c r="O27" s="14">
        <v>1063</v>
      </c>
      <c r="P27" s="14">
        <v>883</v>
      </c>
      <c r="Q27" s="14">
        <v>903</v>
      </c>
    </row>
    <row r="28" spans="2:17" x14ac:dyDescent="0.3">
      <c r="B28" s="24"/>
      <c r="C28" s="5" t="s">
        <v>24</v>
      </c>
      <c r="D28" s="13">
        <v>645</v>
      </c>
      <c r="E28" s="14">
        <v>567</v>
      </c>
      <c r="F28" s="13">
        <v>551</v>
      </c>
      <c r="G28" s="14">
        <v>530</v>
      </c>
      <c r="H28" s="13">
        <v>574</v>
      </c>
      <c r="I28" s="14">
        <v>543</v>
      </c>
      <c r="J28" s="14">
        <v>540</v>
      </c>
      <c r="K28" s="14">
        <v>516</v>
      </c>
      <c r="L28" s="14">
        <v>497</v>
      </c>
      <c r="M28" s="14">
        <v>457</v>
      </c>
      <c r="N28" s="14">
        <v>452</v>
      </c>
      <c r="O28" s="14">
        <v>442</v>
      </c>
      <c r="P28" s="14">
        <v>400</v>
      </c>
      <c r="Q28" s="14">
        <v>375</v>
      </c>
    </row>
    <row r="29" spans="2:17" x14ac:dyDescent="0.3">
      <c r="B29" s="24"/>
      <c r="C29" s="5" t="s">
        <v>25</v>
      </c>
      <c r="D29" s="13">
        <v>462</v>
      </c>
      <c r="E29" s="14">
        <v>421</v>
      </c>
      <c r="F29" s="13">
        <v>394</v>
      </c>
      <c r="G29" s="14">
        <v>355</v>
      </c>
      <c r="H29" s="13">
        <v>432</v>
      </c>
      <c r="I29" s="14">
        <v>411</v>
      </c>
      <c r="J29" s="14">
        <v>414</v>
      </c>
      <c r="K29" s="14">
        <v>376</v>
      </c>
      <c r="L29" s="14">
        <v>339</v>
      </c>
      <c r="M29" s="14">
        <v>333</v>
      </c>
      <c r="N29" s="14">
        <v>331</v>
      </c>
      <c r="O29" s="14">
        <v>360</v>
      </c>
      <c r="P29" s="14">
        <v>371</v>
      </c>
      <c r="Q29" s="14">
        <v>416</v>
      </c>
    </row>
    <row r="30" spans="2:17" x14ac:dyDescent="0.3">
      <c r="B30" s="24"/>
      <c r="C30" s="5" t="s">
        <v>26</v>
      </c>
      <c r="D30" s="13">
        <f>298+59</f>
        <v>357</v>
      </c>
      <c r="E30" s="14">
        <f>278+42</f>
        <v>320</v>
      </c>
      <c r="F30" s="13">
        <f>263+35</f>
        <v>298</v>
      </c>
      <c r="G30" s="14">
        <f>249+31</f>
        <v>280</v>
      </c>
      <c r="H30" s="13">
        <f>261+24</f>
        <v>285</v>
      </c>
      <c r="I30" s="14">
        <f>265+24</f>
        <v>289</v>
      </c>
      <c r="J30" s="14">
        <f>266+21</f>
        <v>287</v>
      </c>
      <c r="K30" s="14">
        <f>251+19</f>
        <v>270</v>
      </c>
      <c r="L30" s="14">
        <v>259</v>
      </c>
      <c r="M30" s="14">
        <v>247</v>
      </c>
      <c r="N30" s="14">
        <v>269</v>
      </c>
      <c r="O30" s="14">
        <v>257</v>
      </c>
      <c r="P30" s="14">
        <v>221</v>
      </c>
      <c r="Q30" s="14">
        <v>201</v>
      </c>
    </row>
    <row r="31" spans="2:17" x14ac:dyDescent="0.3">
      <c r="B31" s="24"/>
      <c r="C31" s="5" t="s">
        <v>27</v>
      </c>
      <c r="D31" s="13">
        <v>686</v>
      </c>
      <c r="E31" s="14">
        <v>638</v>
      </c>
      <c r="F31" s="13">
        <v>588</v>
      </c>
      <c r="G31" s="14">
        <v>542</v>
      </c>
      <c r="H31" s="13">
        <v>639</v>
      </c>
      <c r="I31" s="14">
        <v>606</v>
      </c>
      <c r="J31" s="14">
        <v>641</v>
      </c>
      <c r="K31" s="14">
        <v>561</v>
      </c>
      <c r="L31" s="14">
        <v>524</v>
      </c>
      <c r="M31" s="14">
        <v>432</v>
      </c>
      <c r="N31" s="14">
        <v>522</v>
      </c>
      <c r="O31" s="14">
        <v>563</v>
      </c>
      <c r="P31" s="14">
        <v>503</v>
      </c>
      <c r="Q31" s="14">
        <v>557</v>
      </c>
    </row>
    <row r="32" spans="2:17" x14ac:dyDescent="0.3">
      <c r="B32" s="24"/>
      <c r="C32" s="5" t="s">
        <v>28</v>
      </c>
      <c r="D32" s="13">
        <v>452</v>
      </c>
      <c r="E32" s="14">
        <v>426</v>
      </c>
      <c r="F32" s="13">
        <v>394</v>
      </c>
      <c r="G32" s="14">
        <v>383</v>
      </c>
      <c r="H32" s="13">
        <v>424</v>
      </c>
      <c r="I32" s="14">
        <v>420</v>
      </c>
      <c r="J32" s="14">
        <v>412</v>
      </c>
      <c r="K32" s="14">
        <v>352</v>
      </c>
      <c r="L32" s="14">
        <v>328</v>
      </c>
      <c r="M32" s="14">
        <v>311</v>
      </c>
      <c r="N32" s="14">
        <v>306</v>
      </c>
      <c r="O32" s="14">
        <v>273</v>
      </c>
      <c r="P32" s="14">
        <v>253</v>
      </c>
      <c r="Q32" s="14">
        <v>264</v>
      </c>
    </row>
    <row r="33" spans="2:17" ht="15" thickBot="1" x14ac:dyDescent="0.35">
      <c r="B33" s="24"/>
      <c r="C33" s="5" t="s">
        <v>29</v>
      </c>
      <c r="D33" s="13">
        <v>600</v>
      </c>
      <c r="E33" s="14">
        <v>529</v>
      </c>
      <c r="F33" s="13">
        <v>498</v>
      </c>
      <c r="G33" s="14">
        <v>475</v>
      </c>
      <c r="H33" s="13">
        <v>493</v>
      </c>
      <c r="I33" s="14">
        <v>456</v>
      </c>
      <c r="J33" s="14">
        <v>461</v>
      </c>
      <c r="K33" s="14">
        <v>412</v>
      </c>
      <c r="L33" s="14">
        <v>377</v>
      </c>
      <c r="M33" s="14">
        <v>355</v>
      </c>
      <c r="N33" s="14">
        <v>380</v>
      </c>
      <c r="O33" s="14">
        <v>386</v>
      </c>
      <c r="P33" s="14">
        <v>363</v>
      </c>
      <c r="Q33" s="14">
        <v>437</v>
      </c>
    </row>
    <row r="34" spans="2:17" x14ac:dyDescent="0.3">
      <c r="B34" s="23" t="s">
        <v>30</v>
      </c>
      <c r="C34" s="10" t="s">
        <v>3</v>
      </c>
      <c r="D34" s="11">
        <f>SUM(D35:D40)</f>
        <v>2822</v>
      </c>
      <c r="E34" s="11">
        <f t="shared" ref="E34:Q34" si="5">SUM(E35:E40)</f>
        <v>2558</v>
      </c>
      <c r="F34" s="11">
        <f t="shared" si="5"/>
        <v>2348</v>
      </c>
      <c r="G34" s="11">
        <f t="shared" si="5"/>
        <v>2255</v>
      </c>
      <c r="H34" s="11">
        <f t="shared" si="5"/>
        <v>2587</v>
      </c>
      <c r="I34" s="11">
        <f t="shared" si="5"/>
        <v>2412</v>
      </c>
      <c r="J34" s="11">
        <f t="shared" si="5"/>
        <v>2477</v>
      </c>
      <c r="K34" s="11">
        <f t="shared" si="5"/>
        <v>2237</v>
      </c>
      <c r="L34" s="11">
        <f t="shared" si="5"/>
        <v>2186</v>
      </c>
      <c r="M34" s="11">
        <f t="shared" si="5"/>
        <v>2268</v>
      </c>
      <c r="N34" s="11">
        <f t="shared" si="5"/>
        <v>2245</v>
      </c>
      <c r="O34" s="11">
        <f t="shared" si="5"/>
        <v>2296</v>
      </c>
      <c r="P34" s="11">
        <f t="shared" si="5"/>
        <v>2237</v>
      </c>
      <c r="Q34" s="11">
        <f t="shared" si="5"/>
        <v>2346</v>
      </c>
    </row>
    <row r="35" spans="2:17" x14ac:dyDescent="0.3">
      <c r="B35" s="24"/>
      <c r="C35" s="5" t="s">
        <v>31</v>
      </c>
      <c r="D35" s="13">
        <v>589</v>
      </c>
      <c r="E35" s="14">
        <v>528</v>
      </c>
      <c r="F35" s="13">
        <v>476</v>
      </c>
      <c r="G35" s="14">
        <v>463</v>
      </c>
      <c r="H35" s="13">
        <v>521</v>
      </c>
      <c r="I35" s="14">
        <v>485</v>
      </c>
      <c r="J35" s="14">
        <v>520</v>
      </c>
      <c r="K35" s="14">
        <v>458</v>
      </c>
      <c r="L35" s="14">
        <v>427</v>
      </c>
      <c r="M35" s="14">
        <v>440</v>
      </c>
      <c r="N35" s="14">
        <v>419</v>
      </c>
      <c r="O35" s="14">
        <v>389</v>
      </c>
      <c r="P35" s="14">
        <v>361</v>
      </c>
      <c r="Q35" s="14">
        <v>393</v>
      </c>
    </row>
    <row r="36" spans="2:17" x14ac:dyDescent="0.3">
      <c r="B36" s="24"/>
      <c r="C36" s="5" t="s">
        <v>32</v>
      </c>
      <c r="D36" s="13">
        <v>364</v>
      </c>
      <c r="E36" s="14">
        <v>328</v>
      </c>
      <c r="F36" s="13">
        <v>305</v>
      </c>
      <c r="G36" s="14">
        <v>288</v>
      </c>
      <c r="H36" s="13">
        <v>320</v>
      </c>
      <c r="I36" s="14">
        <v>281</v>
      </c>
      <c r="J36" s="14">
        <v>267</v>
      </c>
      <c r="K36" s="14">
        <v>243</v>
      </c>
      <c r="L36" s="14">
        <v>256</v>
      </c>
      <c r="M36" s="14">
        <v>266</v>
      </c>
      <c r="N36" s="14">
        <v>274</v>
      </c>
      <c r="O36" s="14">
        <v>287</v>
      </c>
      <c r="P36" s="14">
        <v>273</v>
      </c>
      <c r="Q36" s="14">
        <v>284</v>
      </c>
    </row>
    <row r="37" spans="2:17" x14ac:dyDescent="0.3">
      <c r="B37" s="24"/>
      <c r="C37" s="5" t="s">
        <v>33</v>
      </c>
      <c r="D37" s="13">
        <v>684</v>
      </c>
      <c r="E37" s="14">
        <v>618</v>
      </c>
      <c r="F37" s="13">
        <v>593</v>
      </c>
      <c r="G37" s="14">
        <v>580</v>
      </c>
      <c r="H37" s="13">
        <v>647</v>
      </c>
      <c r="I37" s="14">
        <v>604</v>
      </c>
      <c r="J37" s="14">
        <v>653</v>
      </c>
      <c r="K37" s="14">
        <v>604</v>
      </c>
      <c r="L37" s="14">
        <v>569</v>
      </c>
      <c r="M37" s="14">
        <v>635</v>
      </c>
      <c r="N37" s="14">
        <v>580</v>
      </c>
      <c r="O37" s="14">
        <v>626</v>
      </c>
      <c r="P37" s="14">
        <v>633</v>
      </c>
      <c r="Q37" s="14">
        <v>644</v>
      </c>
    </row>
    <row r="38" spans="2:17" x14ac:dyDescent="0.3">
      <c r="B38" s="24"/>
      <c r="C38" s="5" t="s">
        <v>34</v>
      </c>
      <c r="D38" s="13">
        <v>222</v>
      </c>
      <c r="E38" s="14">
        <v>204</v>
      </c>
      <c r="F38" s="13">
        <v>177</v>
      </c>
      <c r="G38" s="14">
        <v>172</v>
      </c>
      <c r="H38" s="13">
        <v>215</v>
      </c>
      <c r="I38" s="14">
        <v>202</v>
      </c>
      <c r="J38" s="14">
        <v>188</v>
      </c>
      <c r="K38" s="14">
        <v>174</v>
      </c>
      <c r="L38" s="14">
        <v>179</v>
      </c>
      <c r="M38" s="14">
        <v>183</v>
      </c>
      <c r="N38" s="14">
        <v>207</v>
      </c>
      <c r="O38" s="14">
        <v>213</v>
      </c>
      <c r="P38" s="14">
        <v>223</v>
      </c>
      <c r="Q38" s="14">
        <v>222</v>
      </c>
    </row>
    <row r="39" spans="2:17" x14ac:dyDescent="0.3">
      <c r="B39" s="24"/>
      <c r="C39" s="5" t="s">
        <v>35</v>
      </c>
      <c r="D39" s="13">
        <v>700</v>
      </c>
      <c r="E39" s="14">
        <v>636</v>
      </c>
      <c r="F39" s="13">
        <v>576</v>
      </c>
      <c r="G39" s="14">
        <v>536</v>
      </c>
      <c r="H39" s="13">
        <v>611</v>
      </c>
      <c r="I39" s="14">
        <v>585</v>
      </c>
      <c r="J39" s="14">
        <v>592</v>
      </c>
      <c r="K39" s="14">
        <v>532</v>
      </c>
      <c r="L39" s="14">
        <v>510</v>
      </c>
      <c r="M39" s="14">
        <v>516</v>
      </c>
      <c r="N39" s="14">
        <v>540</v>
      </c>
      <c r="O39" s="14">
        <v>564</v>
      </c>
      <c r="P39" s="14">
        <v>555</v>
      </c>
      <c r="Q39" s="14">
        <v>584</v>
      </c>
    </row>
    <row r="40" spans="2:17" ht="15" thickBot="1" x14ac:dyDescent="0.35">
      <c r="B40" s="25"/>
      <c r="C40" s="6" t="s">
        <v>36</v>
      </c>
      <c r="D40" s="15">
        <v>263</v>
      </c>
      <c r="E40" s="16">
        <v>244</v>
      </c>
      <c r="F40" s="15">
        <v>221</v>
      </c>
      <c r="G40" s="16">
        <v>216</v>
      </c>
      <c r="H40" s="15">
        <v>273</v>
      </c>
      <c r="I40" s="16">
        <v>255</v>
      </c>
      <c r="J40" s="16">
        <v>257</v>
      </c>
      <c r="K40" s="16">
        <v>226</v>
      </c>
      <c r="L40" s="16">
        <v>245</v>
      </c>
      <c r="M40" s="16">
        <v>228</v>
      </c>
      <c r="N40" s="16">
        <v>225</v>
      </c>
      <c r="O40" s="16">
        <v>217</v>
      </c>
      <c r="P40" s="16">
        <v>192</v>
      </c>
      <c r="Q40" s="16">
        <v>219</v>
      </c>
    </row>
    <row r="41" spans="2:17" x14ac:dyDescent="0.3">
      <c r="B41" s="28" t="s">
        <v>37</v>
      </c>
      <c r="C41" s="10" t="s">
        <v>3</v>
      </c>
      <c r="D41" s="11">
        <f>SUM(D42:D48)</f>
        <v>2304</v>
      </c>
      <c r="E41" s="11">
        <f t="shared" ref="E41:Q41" si="6">SUM(E42:E48)</f>
        <v>2117</v>
      </c>
      <c r="F41" s="11">
        <f t="shared" si="6"/>
        <v>1967</v>
      </c>
      <c r="G41" s="11">
        <f t="shared" si="6"/>
        <v>1833</v>
      </c>
      <c r="H41" s="11">
        <f t="shared" si="6"/>
        <v>2058</v>
      </c>
      <c r="I41" s="11">
        <f t="shared" si="6"/>
        <v>1969</v>
      </c>
      <c r="J41" s="11">
        <f t="shared" si="6"/>
        <v>2006</v>
      </c>
      <c r="K41" s="11">
        <f t="shared" si="6"/>
        <v>1867</v>
      </c>
      <c r="L41" s="11">
        <f t="shared" si="6"/>
        <v>1835</v>
      </c>
      <c r="M41" s="11">
        <f t="shared" si="6"/>
        <v>1860</v>
      </c>
      <c r="N41" s="11">
        <f t="shared" si="6"/>
        <v>1916</v>
      </c>
      <c r="O41" s="11">
        <f t="shared" si="6"/>
        <v>1960</v>
      </c>
      <c r="P41" s="11">
        <f t="shared" si="6"/>
        <v>1762</v>
      </c>
      <c r="Q41" s="11">
        <f t="shared" si="6"/>
        <v>1949</v>
      </c>
    </row>
    <row r="42" spans="2:17" x14ac:dyDescent="0.3">
      <c r="B42" s="24"/>
      <c r="C42" s="5" t="s">
        <v>38</v>
      </c>
      <c r="D42" s="13">
        <v>310</v>
      </c>
      <c r="E42" s="14">
        <v>283</v>
      </c>
      <c r="F42" s="13">
        <v>256</v>
      </c>
      <c r="G42" s="14">
        <v>249</v>
      </c>
      <c r="H42" s="13">
        <v>317</v>
      </c>
      <c r="I42" s="14">
        <v>316</v>
      </c>
      <c r="J42" s="14">
        <v>320</v>
      </c>
      <c r="K42" s="14">
        <v>291</v>
      </c>
      <c r="L42" s="14">
        <v>268</v>
      </c>
      <c r="M42" s="14">
        <v>288</v>
      </c>
      <c r="N42" s="14">
        <v>283</v>
      </c>
      <c r="O42" s="14">
        <v>344</v>
      </c>
      <c r="P42" s="14">
        <v>346</v>
      </c>
      <c r="Q42" s="14">
        <v>380</v>
      </c>
    </row>
    <row r="43" spans="2:17" x14ac:dyDescent="0.3">
      <c r="B43" s="24"/>
      <c r="C43" s="5" t="s">
        <v>39</v>
      </c>
      <c r="D43" s="13">
        <v>333</v>
      </c>
      <c r="E43" s="14">
        <v>291</v>
      </c>
      <c r="F43" s="13">
        <v>276</v>
      </c>
      <c r="G43" s="14">
        <v>252</v>
      </c>
      <c r="H43" s="13">
        <v>287</v>
      </c>
      <c r="I43" s="14">
        <v>269</v>
      </c>
      <c r="J43" s="14">
        <v>254</v>
      </c>
      <c r="K43" s="14">
        <v>240</v>
      </c>
      <c r="L43" s="14">
        <v>245</v>
      </c>
      <c r="M43" s="14">
        <v>276</v>
      </c>
      <c r="N43" s="14">
        <v>267</v>
      </c>
      <c r="O43" s="14">
        <v>263</v>
      </c>
      <c r="P43" s="14">
        <v>252</v>
      </c>
      <c r="Q43" s="14">
        <v>272</v>
      </c>
    </row>
    <row r="44" spans="2:17" x14ac:dyDescent="0.3">
      <c r="B44" s="24"/>
      <c r="C44" s="5" t="s">
        <v>40</v>
      </c>
      <c r="D44" s="13">
        <v>107</v>
      </c>
      <c r="E44" s="14">
        <v>92</v>
      </c>
      <c r="F44" s="13">
        <v>91</v>
      </c>
      <c r="G44" s="14">
        <v>80</v>
      </c>
      <c r="H44" s="13">
        <v>102</v>
      </c>
      <c r="I44" s="14">
        <v>96</v>
      </c>
      <c r="J44" s="14">
        <v>101</v>
      </c>
      <c r="K44" s="14">
        <v>92</v>
      </c>
      <c r="L44" s="14">
        <v>91</v>
      </c>
      <c r="M44" s="14">
        <v>81</v>
      </c>
      <c r="N44" s="14">
        <v>108</v>
      </c>
      <c r="O44" s="14">
        <v>123</v>
      </c>
      <c r="P44" s="14">
        <v>115</v>
      </c>
      <c r="Q44" s="14">
        <v>137</v>
      </c>
    </row>
    <row r="45" spans="2:17" x14ac:dyDescent="0.3">
      <c r="B45" s="24"/>
      <c r="C45" s="5" t="s">
        <v>41</v>
      </c>
      <c r="D45" s="13">
        <v>276</v>
      </c>
      <c r="E45" s="14">
        <v>253</v>
      </c>
      <c r="F45" s="13">
        <v>246</v>
      </c>
      <c r="G45" s="14">
        <v>234</v>
      </c>
      <c r="H45" s="13">
        <v>278</v>
      </c>
      <c r="I45" s="14">
        <v>291</v>
      </c>
      <c r="J45" s="14">
        <v>296</v>
      </c>
      <c r="K45" s="14">
        <v>269</v>
      </c>
      <c r="L45" s="14">
        <v>253</v>
      </c>
      <c r="M45" s="14">
        <v>266</v>
      </c>
      <c r="N45" s="14">
        <v>275</v>
      </c>
      <c r="O45" s="14">
        <v>295</v>
      </c>
      <c r="P45" s="14">
        <v>256</v>
      </c>
      <c r="Q45" s="14">
        <v>255</v>
      </c>
    </row>
    <row r="46" spans="2:17" x14ac:dyDescent="0.3">
      <c r="B46" s="24"/>
      <c r="C46" s="5" t="s">
        <v>42</v>
      </c>
      <c r="D46" s="13">
        <v>1108</v>
      </c>
      <c r="E46" s="14">
        <v>1027</v>
      </c>
      <c r="F46" s="13">
        <v>940</v>
      </c>
      <c r="G46" s="14">
        <v>860</v>
      </c>
      <c r="H46" s="13">
        <v>893</v>
      </c>
      <c r="I46" s="14">
        <v>828</v>
      </c>
      <c r="J46" s="14">
        <v>867</v>
      </c>
      <c r="K46" s="14">
        <v>814</v>
      </c>
      <c r="L46" s="14">
        <v>819</v>
      </c>
      <c r="M46" s="14">
        <v>791</v>
      </c>
      <c r="N46" s="14">
        <v>694</v>
      </c>
      <c r="O46" s="14">
        <v>618</v>
      </c>
      <c r="P46" s="14">
        <v>511</v>
      </c>
      <c r="Q46" s="14">
        <v>649</v>
      </c>
    </row>
    <row r="47" spans="2:17" x14ac:dyDescent="0.3">
      <c r="B47" s="24"/>
      <c r="C47" s="5" t="s">
        <v>80</v>
      </c>
      <c r="D47" s="13">
        <v>120</v>
      </c>
      <c r="E47" s="14">
        <v>117</v>
      </c>
      <c r="F47" s="13">
        <v>112</v>
      </c>
      <c r="G47" s="14">
        <v>114</v>
      </c>
      <c r="H47" s="13">
        <v>127</v>
      </c>
      <c r="I47" s="14">
        <v>118</v>
      </c>
      <c r="J47" s="14">
        <v>116</v>
      </c>
      <c r="K47" s="14">
        <v>111</v>
      </c>
      <c r="L47" s="14">
        <v>107</v>
      </c>
      <c r="M47" s="14">
        <v>103</v>
      </c>
      <c r="N47" s="14">
        <v>236</v>
      </c>
      <c r="O47" s="14">
        <v>239</v>
      </c>
      <c r="P47" s="14">
        <v>213</v>
      </c>
      <c r="Q47" s="14">
        <v>191</v>
      </c>
    </row>
    <row r="48" spans="2:17" ht="15" thickBot="1" x14ac:dyDescent="0.35">
      <c r="B48" s="24"/>
      <c r="C48" s="5" t="s">
        <v>81</v>
      </c>
      <c r="D48" s="13">
        <v>50</v>
      </c>
      <c r="E48" s="14">
        <v>54</v>
      </c>
      <c r="F48" s="13">
        <v>46</v>
      </c>
      <c r="G48" s="14">
        <v>44</v>
      </c>
      <c r="H48" s="13">
        <v>54</v>
      </c>
      <c r="I48" s="14">
        <v>51</v>
      </c>
      <c r="J48" s="14">
        <v>52</v>
      </c>
      <c r="K48" s="14">
        <v>50</v>
      </c>
      <c r="L48" s="14">
        <v>52</v>
      </c>
      <c r="M48" s="14">
        <v>55</v>
      </c>
      <c r="N48" s="14">
        <v>53</v>
      </c>
      <c r="O48" s="14">
        <v>78</v>
      </c>
      <c r="P48" s="14">
        <v>69</v>
      </c>
      <c r="Q48" s="14">
        <v>65</v>
      </c>
    </row>
    <row r="49" spans="2:20" x14ac:dyDescent="0.3">
      <c r="B49" s="23" t="s">
        <v>43</v>
      </c>
      <c r="C49" s="10" t="s">
        <v>3</v>
      </c>
      <c r="D49" s="11">
        <f>SUM(D50:D53)</f>
        <v>811</v>
      </c>
      <c r="E49" s="11">
        <f t="shared" ref="E49:Q49" si="7">SUM(E50:E53)</f>
        <v>759</v>
      </c>
      <c r="F49" s="11">
        <f t="shared" si="7"/>
        <v>734</v>
      </c>
      <c r="G49" s="11">
        <f t="shared" si="7"/>
        <v>687</v>
      </c>
      <c r="H49" s="11">
        <f t="shared" si="7"/>
        <v>776</v>
      </c>
      <c r="I49" s="11">
        <f t="shared" si="7"/>
        <v>744</v>
      </c>
      <c r="J49" s="11">
        <f t="shared" si="7"/>
        <v>773</v>
      </c>
      <c r="K49" s="11">
        <f t="shared" si="7"/>
        <v>714</v>
      </c>
      <c r="L49" s="11">
        <f t="shared" si="7"/>
        <v>684</v>
      </c>
      <c r="M49" s="11">
        <f t="shared" si="7"/>
        <v>700</v>
      </c>
      <c r="N49" s="11">
        <f t="shared" si="7"/>
        <v>677</v>
      </c>
      <c r="O49" s="11">
        <f t="shared" si="7"/>
        <v>710</v>
      </c>
      <c r="P49" s="11">
        <f t="shared" si="7"/>
        <v>711</v>
      </c>
      <c r="Q49" s="11">
        <f t="shared" si="7"/>
        <v>741</v>
      </c>
    </row>
    <row r="50" spans="2:20" x14ac:dyDescent="0.3">
      <c r="B50" s="24"/>
      <c r="C50" s="5" t="s">
        <v>44</v>
      </c>
      <c r="D50" s="13">
        <v>157</v>
      </c>
      <c r="E50" s="14">
        <v>152</v>
      </c>
      <c r="F50" s="13">
        <v>148</v>
      </c>
      <c r="G50" s="14">
        <v>140</v>
      </c>
      <c r="H50" s="13">
        <v>151</v>
      </c>
      <c r="I50" s="14">
        <v>155</v>
      </c>
      <c r="J50" s="14">
        <v>168</v>
      </c>
      <c r="K50" s="14">
        <v>156</v>
      </c>
      <c r="L50" s="14">
        <v>151</v>
      </c>
      <c r="M50" s="14">
        <v>149</v>
      </c>
      <c r="N50" s="14">
        <v>158</v>
      </c>
      <c r="O50" s="14">
        <v>175</v>
      </c>
      <c r="P50" s="14">
        <v>190</v>
      </c>
      <c r="Q50" s="14">
        <v>203</v>
      </c>
    </row>
    <row r="51" spans="2:20" x14ac:dyDescent="0.3">
      <c r="B51" s="24"/>
      <c r="C51" s="5" t="s">
        <v>45</v>
      </c>
      <c r="D51" s="13">
        <v>136</v>
      </c>
      <c r="E51" s="14">
        <v>113</v>
      </c>
      <c r="F51" s="13">
        <v>110</v>
      </c>
      <c r="G51" s="14">
        <v>111</v>
      </c>
      <c r="H51" s="13">
        <v>126</v>
      </c>
      <c r="I51" s="14">
        <v>106</v>
      </c>
      <c r="J51" s="14">
        <v>98</v>
      </c>
      <c r="K51" s="14">
        <v>86</v>
      </c>
      <c r="L51" s="14">
        <v>86</v>
      </c>
      <c r="M51" s="14">
        <v>66</v>
      </c>
      <c r="N51" s="14">
        <v>57</v>
      </c>
      <c r="O51" s="14">
        <v>67</v>
      </c>
      <c r="P51" s="14">
        <v>74</v>
      </c>
      <c r="Q51" s="14">
        <v>67</v>
      </c>
    </row>
    <row r="52" spans="2:20" x14ac:dyDescent="0.3">
      <c r="B52" s="24"/>
      <c r="C52" s="5" t="s">
        <v>46</v>
      </c>
      <c r="D52" s="13">
        <v>421</v>
      </c>
      <c r="E52" s="14">
        <v>402</v>
      </c>
      <c r="F52" s="13">
        <v>386</v>
      </c>
      <c r="G52" s="14">
        <v>352</v>
      </c>
      <c r="H52" s="13">
        <v>400</v>
      </c>
      <c r="I52" s="14">
        <v>386</v>
      </c>
      <c r="J52" s="14">
        <v>412</v>
      </c>
      <c r="K52" s="14">
        <v>387</v>
      </c>
      <c r="L52" s="14">
        <v>361</v>
      </c>
      <c r="M52" s="14">
        <v>400</v>
      </c>
      <c r="N52" s="14">
        <v>383</v>
      </c>
      <c r="O52" s="14">
        <v>387</v>
      </c>
      <c r="P52" s="14">
        <v>375</v>
      </c>
      <c r="Q52" s="14">
        <v>382</v>
      </c>
    </row>
    <row r="53" spans="2:20" ht="15" thickBot="1" x14ac:dyDescent="0.35">
      <c r="B53" s="25"/>
      <c r="C53" s="6" t="s">
        <v>47</v>
      </c>
      <c r="D53" s="15">
        <v>97</v>
      </c>
      <c r="E53" s="16">
        <v>92</v>
      </c>
      <c r="F53" s="15">
        <v>90</v>
      </c>
      <c r="G53" s="16">
        <v>84</v>
      </c>
      <c r="H53" s="15">
        <v>99</v>
      </c>
      <c r="I53" s="16">
        <v>97</v>
      </c>
      <c r="J53" s="16">
        <v>95</v>
      </c>
      <c r="K53" s="16">
        <v>85</v>
      </c>
      <c r="L53" s="16">
        <v>86</v>
      </c>
      <c r="M53" s="16">
        <v>85</v>
      </c>
      <c r="N53" s="16">
        <v>79</v>
      </c>
      <c r="O53" s="16">
        <v>81</v>
      </c>
      <c r="P53" s="16">
        <v>72</v>
      </c>
      <c r="Q53" s="16">
        <v>89</v>
      </c>
    </row>
    <row r="54" spans="2:20" x14ac:dyDescent="0.3">
      <c r="B54" s="28" t="s">
        <v>48</v>
      </c>
      <c r="C54" s="10" t="s">
        <v>3</v>
      </c>
      <c r="D54" s="11">
        <f>SUM(D55:D60)</f>
        <v>409</v>
      </c>
      <c r="E54" s="11">
        <f t="shared" ref="E54:Q54" si="8">SUM(E55:E60)</f>
        <v>404</v>
      </c>
      <c r="F54" s="11">
        <f t="shared" si="8"/>
        <v>382</v>
      </c>
      <c r="G54" s="11">
        <f t="shared" si="8"/>
        <v>388</v>
      </c>
      <c r="H54" s="11">
        <f t="shared" si="8"/>
        <v>413</v>
      </c>
      <c r="I54" s="11">
        <f t="shared" si="8"/>
        <v>399</v>
      </c>
      <c r="J54" s="11">
        <f t="shared" si="8"/>
        <v>420</v>
      </c>
      <c r="K54" s="11">
        <f t="shared" si="8"/>
        <v>394</v>
      </c>
      <c r="L54" s="11">
        <f t="shared" si="8"/>
        <v>388</v>
      </c>
      <c r="M54" s="11">
        <f t="shared" si="8"/>
        <v>399</v>
      </c>
      <c r="N54" s="11">
        <f t="shared" si="8"/>
        <v>391</v>
      </c>
      <c r="O54" s="11">
        <f t="shared" si="8"/>
        <v>413</v>
      </c>
      <c r="P54" s="11">
        <f t="shared" si="8"/>
        <v>414</v>
      </c>
      <c r="Q54" s="11">
        <f t="shared" si="8"/>
        <v>436</v>
      </c>
      <c r="T54" s="19"/>
    </row>
    <row r="55" spans="2:20" x14ac:dyDescent="0.3">
      <c r="B55" s="24"/>
      <c r="C55" s="5" t="s">
        <v>49</v>
      </c>
      <c r="D55" s="13">
        <v>146</v>
      </c>
      <c r="E55" s="14">
        <v>153</v>
      </c>
      <c r="F55" s="13">
        <v>139</v>
      </c>
      <c r="G55" s="14">
        <v>146</v>
      </c>
      <c r="H55" s="13">
        <v>157</v>
      </c>
      <c r="I55" s="14">
        <v>144</v>
      </c>
      <c r="J55" s="14">
        <v>156</v>
      </c>
      <c r="K55" s="14">
        <v>150</v>
      </c>
      <c r="L55" s="14">
        <v>152</v>
      </c>
      <c r="M55" s="14">
        <v>180</v>
      </c>
      <c r="N55" s="14">
        <v>168</v>
      </c>
      <c r="O55" s="14">
        <v>187</v>
      </c>
      <c r="P55" s="14">
        <v>195</v>
      </c>
      <c r="Q55" s="14">
        <v>203</v>
      </c>
      <c r="T55" s="19"/>
    </row>
    <row r="56" spans="2:20" x14ac:dyDescent="0.3">
      <c r="B56" s="24"/>
      <c r="C56" s="5" t="s">
        <v>50</v>
      </c>
      <c r="D56" s="13">
        <v>57</v>
      </c>
      <c r="E56" s="14">
        <v>56</v>
      </c>
      <c r="F56" s="13">
        <v>49</v>
      </c>
      <c r="G56" s="14">
        <v>48</v>
      </c>
      <c r="H56" s="13">
        <v>52</v>
      </c>
      <c r="I56" s="14">
        <v>51</v>
      </c>
      <c r="J56" s="14">
        <v>54</v>
      </c>
      <c r="K56" s="14">
        <v>43</v>
      </c>
      <c r="L56" s="14">
        <v>46</v>
      </c>
      <c r="M56" s="14">
        <v>44</v>
      </c>
      <c r="N56" s="14">
        <v>45</v>
      </c>
      <c r="O56" s="14">
        <v>37</v>
      </c>
      <c r="P56" s="14">
        <v>33</v>
      </c>
      <c r="Q56" s="14">
        <v>40</v>
      </c>
    </row>
    <row r="57" spans="2:20" x14ac:dyDescent="0.3">
      <c r="B57" s="24"/>
      <c r="C57" s="5" t="s">
        <v>51</v>
      </c>
      <c r="D57" s="13">
        <v>34</v>
      </c>
      <c r="E57" s="14">
        <v>32</v>
      </c>
      <c r="F57" s="13">
        <v>32</v>
      </c>
      <c r="G57" s="14">
        <v>31</v>
      </c>
      <c r="H57" s="13">
        <v>30</v>
      </c>
      <c r="I57" s="14">
        <v>31</v>
      </c>
      <c r="J57" s="14">
        <v>31</v>
      </c>
      <c r="K57" s="14">
        <v>28</v>
      </c>
      <c r="L57" s="14">
        <v>29</v>
      </c>
      <c r="M57" s="14">
        <v>28</v>
      </c>
      <c r="N57" s="14">
        <v>26</v>
      </c>
      <c r="O57" s="14">
        <v>26</v>
      </c>
      <c r="P57" s="14">
        <v>27</v>
      </c>
      <c r="Q57" s="14">
        <v>28</v>
      </c>
      <c r="T57" s="20"/>
    </row>
    <row r="58" spans="2:20" x14ac:dyDescent="0.3">
      <c r="B58" s="24"/>
      <c r="C58" s="5" t="s">
        <v>52</v>
      </c>
      <c r="D58" s="13">
        <v>48</v>
      </c>
      <c r="E58" s="14">
        <v>44</v>
      </c>
      <c r="F58" s="13">
        <v>44</v>
      </c>
      <c r="G58" s="14">
        <v>43</v>
      </c>
      <c r="H58" s="13">
        <v>46</v>
      </c>
      <c r="I58" s="14">
        <v>42</v>
      </c>
      <c r="J58" s="14">
        <v>44</v>
      </c>
      <c r="K58" s="14">
        <v>43</v>
      </c>
      <c r="L58" s="14">
        <v>41</v>
      </c>
      <c r="M58" s="14">
        <v>38</v>
      </c>
      <c r="N58" s="14">
        <v>43</v>
      </c>
      <c r="O58" s="14">
        <v>46</v>
      </c>
      <c r="P58" s="14">
        <v>46</v>
      </c>
      <c r="Q58" s="14">
        <v>45</v>
      </c>
      <c r="T58" s="19"/>
    </row>
    <row r="59" spans="2:20" x14ac:dyDescent="0.3">
      <c r="B59" s="24"/>
      <c r="C59" s="5" t="s">
        <v>53</v>
      </c>
      <c r="D59" s="13">
        <v>98</v>
      </c>
      <c r="E59" s="14">
        <v>94</v>
      </c>
      <c r="F59" s="13">
        <v>92</v>
      </c>
      <c r="G59" s="14">
        <v>94</v>
      </c>
      <c r="H59" s="13">
        <v>104</v>
      </c>
      <c r="I59" s="14">
        <v>104</v>
      </c>
      <c r="J59" s="14">
        <v>108</v>
      </c>
      <c r="K59" s="14">
        <v>104</v>
      </c>
      <c r="L59" s="14">
        <v>95</v>
      </c>
      <c r="M59" s="14">
        <v>84</v>
      </c>
      <c r="N59" s="14">
        <v>82</v>
      </c>
      <c r="O59" s="14">
        <v>91</v>
      </c>
      <c r="P59" s="14">
        <v>90</v>
      </c>
      <c r="Q59" s="14">
        <v>94</v>
      </c>
    </row>
    <row r="60" spans="2:20" ht="15" thickBot="1" x14ac:dyDescent="0.35">
      <c r="B60" s="24"/>
      <c r="C60" s="5" t="s">
        <v>54</v>
      </c>
      <c r="D60" s="13">
        <v>26</v>
      </c>
      <c r="E60" s="14">
        <v>25</v>
      </c>
      <c r="F60" s="13">
        <v>26</v>
      </c>
      <c r="G60" s="14">
        <v>26</v>
      </c>
      <c r="H60" s="13">
        <v>24</v>
      </c>
      <c r="I60" s="14">
        <v>27</v>
      </c>
      <c r="J60" s="14">
        <v>27</v>
      </c>
      <c r="K60" s="14">
        <v>26</v>
      </c>
      <c r="L60" s="14">
        <v>25</v>
      </c>
      <c r="M60" s="14">
        <v>25</v>
      </c>
      <c r="N60" s="14">
        <v>27</v>
      </c>
      <c r="O60" s="14">
        <v>26</v>
      </c>
      <c r="P60" s="14">
        <v>23</v>
      </c>
      <c r="Q60" s="14">
        <v>26</v>
      </c>
    </row>
    <row r="61" spans="2:20" x14ac:dyDescent="0.3">
      <c r="B61" s="23" t="s">
        <v>55</v>
      </c>
      <c r="C61" s="10" t="s">
        <v>3</v>
      </c>
      <c r="D61" s="11">
        <f>SUM(D62:D65)</f>
        <v>2073</v>
      </c>
      <c r="E61" s="11">
        <f t="shared" ref="E61:Q61" si="9">SUM(E62:E65)</f>
        <v>1928</v>
      </c>
      <c r="F61" s="11">
        <f t="shared" si="9"/>
        <v>1879</v>
      </c>
      <c r="G61" s="11">
        <f t="shared" si="9"/>
        <v>1780</v>
      </c>
      <c r="H61" s="11">
        <f t="shared" si="9"/>
        <v>1953</v>
      </c>
      <c r="I61" s="11">
        <f t="shared" si="9"/>
        <v>1902</v>
      </c>
      <c r="J61" s="11">
        <f t="shared" si="9"/>
        <v>1968</v>
      </c>
      <c r="K61" s="11">
        <f t="shared" si="9"/>
        <v>1817</v>
      </c>
      <c r="L61" s="11">
        <f t="shared" si="9"/>
        <v>1705</v>
      </c>
      <c r="M61" s="11">
        <f t="shared" si="9"/>
        <v>1710</v>
      </c>
      <c r="N61" s="11">
        <f t="shared" si="9"/>
        <v>1643</v>
      </c>
      <c r="O61" s="11">
        <f t="shared" si="9"/>
        <v>1855</v>
      </c>
      <c r="P61" s="11">
        <f t="shared" si="9"/>
        <v>1767</v>
      </c>
      <c r="Q61" s="11">
        <f t="shared" si="9"/>
        <v>1816</v>
      </c>
    </row>
    <row r="62" spans="2:20" x14ac:dyDescent="0.3">
      <c r="B62" s="24"/>
      <c r="C62" s="5" t="s">
        <v>56</v>
      </c>
      <c r="D62" s="13">
        <v>292</v>
      </c>
      <c r="E62" s="14">
        <v>269</v>
      </c>
      <c r="F62" s="13">
        <v>261</v>
      </c>
      <c r="G62" s="14">
        <v>261</v>
      </c>
      <c r="H62" s="13">
        <v>282</v>
      </c>
      <c r="I62" s="14">
        <v>266</v>
      </c>
      <c r="J62" s="14">
        <v>276</v>
      </c>
      <c r="K62" s="14">
        <v>267</v>
      </c>
      <c r="L62" s="14">
        <v>243</v>
      </c>
      <c r="M62" s="14">
        <v>249</v>
      </c>
      <c r="N62" s="14">
        <v>235</v>
      </c>
      <c r="O62" s="14">
        <v>268</v>
      </c>
      <c r="P62" s="14">
        <v>288</v>
      </c>
      <c r="Q62" s="14">
        <v>319</v>
      </c>
    </row>
    <row r="63" spans="2:20" x14ac:dyDescent="0.3">
      <c r="B63" s="24"/>
      <c r="C63" s="5" t="s">
        <v>57</v>
      </c>
      <c r="D63" s="13">
        <v>1610</v>
      </c>
      <c r="E63" s="14">
        <v>1483</v>
      </c>
      <c r="F63" s="13">
        <v>1451</v>
      </c>
      <c r="G63" s="14">
        <v>1354</v>
      </c>
      <c r="H63" s="13">
        <v>1501</v>
      </c>
      <c r="I63" s="14">
        <v>1481</v>
      </c>
      <c r="J63" s="14">
        <v>1495</v>
      </c>
      <c r="K63" s="14">
        <v>1382</v>
      </c>
      <c r="L63" s="14">
        <v>1298</v>
      </c>
      <c r="M63" s="14">
        <v>1291</v>
      </c>
      <c r="N63" s="14">
        <v>1248</v>
      </c>
      <c r="O63" s="14">
        <v>1404</v>
      </c>
      <c r="P63" s="14">
        <v>1300</v>
      </c>
      <c r="Q63" s="14">
        <v>1289</v>
      </c>
    </row>
    <row r="64" spans="2:20" x14ac:dyDescent="0.3">
      <c r="B64" s="24"/>
      <c r="C64" s="5" t="s">
        <v>58</v>
      </c>
      <c r="D64" s="13">
        <v>59</v>
      </c>
      <c r="E64" s="14">
        <v>58</v>
      </c>
      <c r="F64" s="13">
        <v>58</v>
      </c>
      <c r="G64" s="14">
        <v>54</v>
      </c>
      <c r="H64" s="13">
        <v>56</v>
      </c>
      <c r="I64" s="14">
        <v>53</v>
      </c>
      <c r="J64" s="14">
        <v>51</v>
      </c>
      <c r="K64" s="14">
        <v>51</v>
      </c>
      <c r="L64" s="14">
        <v>54</v>
      </c>
      <c r="M64" s="14">
        <v>54</v>
      </c>
      <c r="N64" s="14">
        <v>50</v>
      </c>
      <c r="O64" s="14">
        <v>55</v>
      </c>
      <c r="P64" s="14">
        <v>46</v>
      </c>
      <c r="Q64" s="14">
        <v>49</v>
      </c>
    </row>
    <row r="65" spans="2:17" ht="15" thickBot="1" x14ac:dyDescent="0.35">
      <c r="B65" s="25"/>
      <c r="C65" s="6" t="s">
        <v>59</v>
      </c>
      <c r="D65" s="15">
        <v>112</v>
      </c>
      <c r="E65" s="16">
        <v>118</v>
      </c>
      <c r="F65" s="15">
        <v>109</v>
      </c>
      <c r="G65" s="16">
        <v>111</v>
      </c>
      <c r="H65" s="15">
        <v>114</v>
      </c>
      <c r="I65" s="16">
        <v>102</v>
      </c>
      <c r="J65" s="16">
        <v>146</v>
      </c>
      <c r="K65" s="16">
        <v>117</v>
      </c>
      <c r="L65" s="16">
        <v>110</v>
      </c>
      <c r="M65" s="16">
        <v>116</v>
      </c>
      <c r="N65" s="16">
        <v>110</v>
      </c>
      <c r="O65" s="16">
        <v>128</v>
      </c>
      <c r="P65" s="16">
        <v>133</v>
      </c>
      <c r="Q65" s="16">
        <v>159</v>
      </c>
    </row>
    <row r="66" spans="2:17" x14ac:dyDescent="0.3">
      <c r="B66" s="28" t="s">
        <v>60</v>
      </c>
      <c r="C66" s="10" t="s">
        <v>3</v>
      </c>
      <c r="D66" s="11">
        <f>SUM(D67:D70)</f>
        <v>721</v>
      </c>
      <c r="E66" s="11">
        <f>SUM(E67:E70)</f>
        <v>670</v>
      </c>
      <c r="F66" s="11">
        <f t="shared" ref="F66:Q66" si="10">SUM(F67:F70)</f>
        <v>634</v>
      </c>
      <c r="G66" s="11">
        <f t="shared" si="10"/>
        <v>609</v>
      </c>
      <c r="H66" s="11">
        <f t="shared" si="10"/>
        <v>690</v>
      </c>
      <c r="I66" s="11">
        <f t="shared" si="10"/>
        <v>653</v>
      </c>
      <c r="J66" s="11">
        <f t="shared" si="10"/>
        <v>691</v>
      </c>
      <c r="K66" s="11">
        <f t="shared" si="10"/>
        <v>665</v>
      </c>
      <c r="L66" s="11">
        <f t="shared" si="10"/>
        <v>635</v>
      </c>
      <c r="M66" s="11">
        <f t="shared" si="10"/>
        <v>607</v>
      </c>
      <c r="N66" s="11">
        <f t="shared" si="10"/>
        <v>594</v>
      </c>
      <c r="O66" s="11">
        <f t="shared" si="10"/>
        <v>630</v>
      </c>
      <c r="P66" s="11">
        <f t="shared" si="10"/>
        <v>625</v>
      </c>
      <c r="Q66" s="11">
        <f t="shared" si="10"/>
        <v>676</v>
      </c>
    </row>
    <row r="67" spans="2:17" x14ac:dyDescent="0.3">
      <c r="B67" s="24"/>
      <c r="C67" s="5" t="s">
        <v>61</v>
      </c>
      <c r="D67" s="13">
        <v>30</v>
      </c>
      <c r="E67" s="14">
        <v>28</v>
      </c>
      <c r="F67" s="13">
        <v>27</v>
      </c>
      <c r="G67" s="14">
        <v>30</v>
      </c>
      <c r="H67" s="13">
        <v>32</v>
      </c>
      <c r="I67" s="14">
        <v>29</v>
      </c>
      <c r="J67" s="14">
        <v>33</v>
      </c>
      <c r="K67" s="14">
        <v>29</v>
      </c>
      <c r="L67" s="14">
        <v>33</v>
      </c>
      <c r="M67" s="14">
        <v>37</v>
      </c>
      <c r="N67" s="14">
        <v>32</v>
      </c>
      <c r="O67" s="14">
        <v>35</v>
      </c>
      <c r="P67" s="14">
        <v>29</v>
      </c>
      <c r="Q67" s="14">
        <v>31</v>
      </c>
    </row>
    <row r="68" spans="2:17" x14ac:dyDescent="0.3">
      <c r="B68" s="24"/>
      <c r="C68" s="5" t="s">
        <v>62</v>
      </c>
      <c r="D68" s="13">
        <v>79</v>
      </c>
      <c r="E68" s="14">
        <v>77</v>
      </c>
      <c r="F68" s="13">
        <v>77</v>
      </c>
      <c r="G68" s="14">
        <v>75</v>
      </c>
      <c r="H68" s="13">
        <v>81</v>
      </c>
      <c r="I68" s="14">
        <v>86</v>
      </c>
      <c r="J68" s="14">
        <v>88</v>
      </c>
      <c r="K68" s="14">
        <v>84</v>
      </c>
      <c r="L68" s="14">
        <v>79</v>
      </c>
      <c r="M68" s="14">
        <v>75</v>
      </c>
      <c r="N68" s="14">
        <v>77</v>
      </c>
      <c r="O68" s="14">
        <v>76</v>
      </c>
      <c r="P68" s="14">
        <v>77</v>
      </c>
      <c r="Q68" s="14">
        <v>93</v>
      </c>
    </row>
    <row r="69" spans="2:17" x14ac:dyDescent="0.3">
      <c r="B69" s="24"/>
      <c r="C69" s="5" t="s">
        <v>63</v>
      </c>
      <c r="D69" s="13">
        <v>205</v>
      </c>
      <c r="E69" s="14">
        <v>181</v>
      </c>
      <c r="F69" s="13">
        <v>166</v>
      </c>
      <c r="G69" s="14">
        <v>159</v>
      </c>
      <c r="H69" s="13">
        <v>195</v>
      </c>
      <c r="I69" s="14">
        <v>181</v>
      </c>
      <c r="J69" s="14">
        <v>191</v>
      </c>
      <c r="K69" s="14">
        <v>181</v>
      </c>
      <c r="L69" s="14">
        <v>162</v>
      </c>
      <c r="M69" s="14">
        <v>155</v>
      </c>
      <c r="N69" s="14">
        <v>158</v>
      </c>
      <c r="O69" s="14">
        <v>168</v>
      </c>
      <c r="P69" s="14">
        <v>187</v>
      </c>
      <c r="Q69" s="14">
        <v>198</v>
      </c>
    </row>
    <row r="70" spans="2:17" ht="15" thickBot="1" x14ac:dyDescent="0.35">
      <c r="B70" s="25"/>
      <c r="C70" s="6" t="s">
        <v>64</v>
      </c>
      <c r="D70" s="15">
        <v>407</v>
      </c>
      <c r="E70" s="16">
        <v>384</v>
      </c>
      <c r="F70" s="15">
        <v>364</v>
      </c>
      <c r="G70" s="16">
        <v>345</v>
      </c>
      <c r="H70" s="15">
        <v>382</v>
      </c>
      <c r="I70" s="16">
        <v>357</v>
      </c>
      <c r="J70" s="16">
        <v>379</v>
      </c>
      <c r="K70" s="16">
        <v>371</v>
      </c>
      <c r="L70" s="16">
        <v>361</v>
      </c>
      <c r="M70" s="16">
        <v>340</v>
      </c>
      <c r="N70" s="16">
        <v>327</v>
      </c>
      <c r="O70" s="16">
        <v>351</v>
      </c>
      <c r="P70" s="16">
        <v>332</v>
      </c>
      <c r="Q70" s="16">
        <v>354</v>
      </c>
    </row>
    <row r="71" spans="2:17" s="17" customFormat="1" x14ac:dyDescent="0.3"/>
    <row r="72" spans="2:17" s="17" customFormat="1" x14ac:dyDescent="0.3"/>
    <row r="73" spans="2:17" s="17" customFormat="1" x14ac:dyDescent="0.3"/>
    <row r="74" spans="2:17" s="17" customFormat="1" x14ac:dyDescent="0.3"/>
    <row r="75" spans="2:17" s="17" customFormat="1" x14ac:dyDescent="0.3"/>
    <row r="76" spans="2:17" s="17" customFormat="1" x14ac:dyDescent="0.3"/>
    <row r="77" spans="2:17" s="17" customFormat="1" x14ac:dyDescent="0.3"/>
    <row r="78" spans="2:17" s="17" customFormat="1" x14ac:dyDescent="0.3"/>
    <row r="79" spans="2:17" s="17" customFormat="1" x14ac:dyDescent="0.3"/>
    <row r="80" spans="2:17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  <row r="111" s="17" customFormat="1" x14ac:dyDescent="0.3"/>
    <row r="112" s="17" customFormat="1" x14ac:dyDescent="0.3"/>
    <row r="113" s="17" customFormat="1" x14ac:dyDescent="0.3"/>
    <row r="114" s="17" customFormat="1" x14ac:dyDescent="0.3"/>
    <row r="115" s="17" customFormat="1" x14ac:dyDescent="0.3"/>
    <row r="116" s="17" customFormat="1" x14ac:dyDescent="0.3"/>
    <row r="117" s="17" customFormat="1" x14ac:dyDescent="0.3"/>
    <row r="118" s="17" customFormat="1" x14ac:dyDescent="0.3"/>
    <row r="119" s="17" customFormat="1" x14ac:dyDescent="0.3"/>
    <row r="120" s="17" customFormat="1" x14ac:dyDescent="0.3"/>
    <row r="121" s="17" customFormat="1" x14ac:dyDescent="0.3"/>
    <row r="122" s="17" customFormat="1" x14ac:dyDescent="0.3"/>
    <row r="123" s="17" customFormat="1" x14ac:dyDescent="0.3"/>
    <row r="124" s="17" customFormat="1" x14ac:dyDescent="0.3"/>
    <row r="125" s="17" customFormat="1" x14ac:dyDescent="0.3"/>
    <row r="126" s="17" customFormat="1" x14ac:dyDescent="0.3"/>
    <row r="127" s="17" customFormat="1" x14ac:dyDescent="0.3"/>
    <row r="128" s="17" customFormat="1" x14ac:dyDescent="0.3"/>
    <row r="129" s="17" customFormat="1" x14ac:dyDescent="0.3"/>
    <row r="130" s="17" customFormat="1" x14ac:dyDescent="0.3"/>
    <row r="131" s="17" customFormat="1" x14ac:dyDescent="0.3"/>
    <row r="132" s="17" customFormat="1" x14ac:dyDescent="0.3"/>
    <row r="133" s="17" customFormat="1" x14ac:dyDescent="0.3"/>
    <row r="134" s="17" customFormat="1" x14ac:dyDescent="0.3"/>
    <row r="135" s="17" customFormat="1" x14ac:dyDescent="0.3"/>
    <row r="136" s="17" customFormat="1" x14ac:dyDescent="0.3"/>
    <row r="137" s="17" customFormat="1" x14ac:dyDescent="0.3"/>
    <row r="138" s="17" customFormat="1" x14ac:dyDescent="0.3"/>
    <row r="139" s="17" customFormat="1" x14ac:dyDescent="0.3"/>
    <row r="140" s="17" customFormat="1" x14ac:dyDescent="0.3"/>
    <row r="141" s="17" customFormat="1" x14ac:dyDescent="0.3"/>
    <row r="142" s="17" customFormat="1" x14ac:dyDescent="0.3"/>
    <row r="143" s="17" customFormat="1" x14ac:dyDescent="0.3"/>
    <row r="144" s="17" customFormat="1" x14ac:dyDescent="0.3"/>
    <row r="145" s="17" customFormat="1" x14ac:dyDescent="0.3"/>
    <row r="146" s="17" customFormat="1" x14ac:dyDescent="0.3"/>
    <row r="147" s="17" customFormat="1" x14ac:dyDescent="0.3"/>
    <row r="148" s="17" customFormat="1" x14ac:dyDescent="0.3"/>
    <row r="149" s="17" customFormat="1" x14ac:dyDescent="0.3"/>
    <row r="150" s="17" customFormat="1" x14ac:dyDescent="0.3"/>
    <row r="151" s="17" customFormat="1" x14ac:dyDescent="0.3"/>
    <row r="152" s="17" customFormat="1" x14ac:dyDescent="0.3"/>
    <row r="153" s="17" customFormat="1" x14ac:dyDescent="0.3"/>
    <row r="154" s="17" customFormat="1" x14ac:dyDescent="0.3"/>
    <row r="155" s="17" customFormat="1" x14ac:dyDescent="0.3"/>
    <row r="156" s="17" customFormat="1" x14ac:dyDescent="0.3"/>
    <row r="157" s="17" customFormat="1" x14ac:dyDescent="0.3"/>
    <row r="158" s="17" customFormat="1" x14ac:dyDescent="0.3"/>
    <row r="159" s="17" customFormat="1" x14ac:dyDescent="0.3"/>
    <row r="160" s="17" customFormat="1" x14ac:dyDescent="0.3"/>
    <row r="161" s="17" customFormat="1" x14ac:dyDescent="0.3"/>
    <row r="162" s="17" customFormat="1" x14ac:dyDescent="0.3"/>
    <row r="163" s="17" customFormat="1" x14ac:dyDescent="0.3"/>
    <row r="164" s="17" customFormat="1" x14ac:dyDescent="0.3"/>
    <row r="165" s="17" customFormat="1" x14ac:dyDescent="0.3"/>
    <row r="166" s="17" customFormat="1" x14ac:dyDescent="0.3"/>
    <row r="167" s="17" customFormat="1" x14ac:dyDescent="0.3"/>
    <row r="168" s="17" customFormat="1" x14ac:dyDescent="0.3"/>
    <row r="169" s="17" customFormat="1" x14ac:dyDescent="0.3"/>
    <row r="170" s="17" customFormat="1" x14ac:dyDescent="0.3"/>
    <row r="171" s="17" customFormat="1" x14ac:dyDescent="0.3"/>
    <row r="172" s="17" customFormat="1" x14ac:dyDescent="0.3"/>
    <row r="173" s="17" customFormat="1" x14ac:dyDescent="0.3"/>
    <row r="174" s="17" customFormat="1" x14ac:dyDescent="0.3"/>
    <row r="175" s="17" customFormat="1" x14ac:dyDescent="0.3"/>
    <row r="176" s="17" customFormat="1" x14ac:dyDescent="0.3"/>
    <row r="177" s="17" customFormat="1" x14ac:dyDescent="0.3"/>
    <row r="178" s="17" customFormat="1" x14ac:dyDescent="0.3"/>
    <row r="179" s="17" customFormat="1" x14ac:dyDescent="0.3"/>
    <row r="180" s="17" customFormat="1" x14ac:dyDescent="0.3"/>
    <row r="181" s="17" customFormat="1" x14ac:dyDescent="0.3"/>
    <row r="182" s="17" customFormat="1" x14ac:dyDescent="0.3"/>
    <row r="183" s="17" customFormat="1" x14ac:dyDescent="0.3"/>
    <row r="184" s="17" customFormat="1" x14ac:dyDescent="0.3"/>
    <row r="185" s="17" customFormat="1" x14ac:dyDescent="0.3"/>
    <row r="186" s="17" customFormat="1" x14ac:dyDescent="0.3"/>
    <row r="187" s="17" customFormat="1" x14ac:dyDescent="0.3"/>
    <row r="188" s="17" customFormat="1" x14ac:dyDescent="0.3"/>
    <row r="189" s="17" customFormat="1" x14ac:dyDescent="0.3"/>
    <row r="190" s="17" customFormat="1" x14ac:dyDescent="0.3"/>
    <row r="191" s="17" customFormat="1" x14ac:dyDescent="0.3"/>
    <row r="192" s="17" customFormat="1" x14ac:dyDescent="0.3"/>
    <row r="193" s="17" customFormat="1" x14ac:dyDescent="0.3"/>
    <row r="194" s="17" customFormat="1" x14ac:dyDescent="0.3"/>
    <row r="195" s="17" customFormat="1" x14ac:dyDescent="0.3"/>
    <row r="196" s="17" customFormat="1" x14ac:dyDescent="0.3"/>
    <row r="197" s="17" customFormat="1" x14ac:dyDescent="0.3"/>
    <row r="198" s="17" customFormat="1" x14ac:dyDescent="0.3"/>
    <row r="199" s="17" customFormat="1" x14ac:dyDescent="0.3"/>
    <row r="200" s="17" customFormat="1" x14ac:dyDescent="0.3"/>
    <row r="201" s="17" customFormat="1" x14ac:dyDescent="0.3"/>
    <row r="202" s="17" customFormat="1" x14ac:dyDescent="0.3"/>
    <row r="203" s="17" customFormat="1" x14ac:dyDescent="0.3"/>
    <row r="204" s="17" customFormat="1" x14ac:dyDescent="0.3"/>
    <row r="205" s="17" customFormat="1" x14ac:dyDescent="0.3"/>
    <row r="206" s="17" customFormat="1" x14ac:dyDescent="0.3"/>
    <row r="207" s="17" customFormat="1" x14ac:dyDescent="0.3"/>
    <row r="208" s="17" customFormat="1" x14ac:dyDescent="0.3"/>
    <row r="209" s="17" customFormat="1" x14ac:dyDescent="0.3"/>
    <row r="210" s="17" customFormat="1" x14ac:dyDescent="0.3"/>
    <row r="211" s="17" customFormat="1" x14ac:dyDescent="0.3"/>
    <row r="212" s="17" customFormat="1" x14ac:dyDescent="0.3"/>
    <row r="213" s="17" customFormat="1" x14ac:dyDescent="0.3"/>
    <row r="214" s="17" customFormat="1" x14ac:dyDescent="0.3"/>
    <row r="215" s="17" customFormat="1" x14ac:dyDescent="0.3"/>
    <row r="216" s="17" customFormat="1" x14ac:dyDescent="0.3"/>
    <row r="217" s="17" customFormat="1" x14ac:dyDescent="0.3"/>
    <row r="218" s="17" customFormat="1" x14ac:dyDescent="0.3"/>
    <row r="219" s="17" customFormat="1" x14ac:dyDescent="0.3"/>
    <row r="220" s="17" customFormat="1" x14ac:dyDescent="0.3"/>
    <row r="221" s="17" customFormat="1" x14ac:dyDescent="0.3"/>
    <row r="222" s="17" customFormat="1" x14ac:dyDescent="0.3"/>
    <row r="223" s="17" customFormat="1" x14ac:dyDescent="0.3"/>
    <row r="224" s="17" customFormat="1" x14ac:dyDescent="0.3"/>
    <row r="225" s="17" customFormat="1" x14ac:dyDescent="0.3"/>
    <row r="226" s="17" customFormat="1" x14ac:dyDescent="0.3"/>
    <row r="227" s="17" customFormat="1" x14ac:dyDescent="0.3"/>
    <row r="228" s="17" customFormat="1" x14ac:dyDescent="0.3"/>
    <row r="229" s="17" customFormat="1" x14ac:dyDescent="0.3"/>
    <row r="230" s="17" customFormat="1" x14ac:dyDescent="0.3"/>
    <row r="231" s="17" customFormat="1" x14ac:dyDescent="0.3"/>
    <row r="232" s="17" customFormat="1" x14ac:dyDescent="0.3"/>
    <row r="233" s="17" customFormat="1" x14ac:dyDescent="0.3"/>
    <row r="234" s="17" customFormat="1" x14ac:dyDescent="0.3"/>
    <row r="235" s="17" customFormat="1" x14ac:dyDescent="0.3"/>
    <row r="236" s="17" customFormat="1" x14ac:dyDescent="0.3"/>
    <row r="237" s="17" customFormat="1" x14ac:dyDescent="0.3"/>
    <row r="238" s="17" customFormat="1" x14ac:dyDescent="0.3"/>
    <row r="239" s="17" customFormat="1" x14ac:dyDescent="0.3"/>
    <row r="240" s="17" customFormat="1" x14ac:dyDescent="0.3"/>
    <row r="241" s="17" customFormat="1" x14ac:dyDescent="0.3"/>
    <row r="242" s="17" customFormat="1" x14ac:dyDescent="0.3"/>
    <row r="243" s="17" customFormat="1" x14ac:dyDescent="0.3"/>
    <row r="244" s="17" customFormat="1" x14ac:dyDescent="0.3"/>
    <row r="245" s="17" customFormat="1" x14ac:dyDescent="0.3"/>
    <row r="246" s="17" customFormat="1" x14ac:dyDescent="0.3"/>
    <row r="247" s="17" customFormat="1" x14ac:dyDescent="0.3"/>
    <row r="248" s="17" customFormat="1" x14ac:dyDescent="0.3"/>
    <row r="249" s="17" customFormat="1" x14ac:dyDescent="0.3"/>
    <row r="250" s="17" customFormat="1" x14ac:dyDescent="0.3"/>
    <row r="251" s="17" customFormat="1" x14ac:dyDescent="0.3"/>
    <row r="252" s="17" customFormat="1" x14ac:dyDescent="0.3"/>
    <row r="253" s="17" customFormat="1" x14ac:dyDescent="0.3"/>
    <row r="254" s="17" customFormat="1" x14ac:dyDescent="0.3"/>
    <row r="255" s="17" customFormat="1" x14ac:dyDescent="0.3"/>
    <row r="256" s="17" customFormat="1" x14ac:dyDescent="0.3"/>
    <row r="257" s="17" customFormat="1" x14ac:dyDescent="0.3"/>
    <row r="258" s="17" customFormat="1" x14ac:dyDescent="0.3"/>
    <row r="259" s="17" customFormat="1" x14ac:dyDescent="0.3"/>
    <row r="260" s="17" customFormat="1" x14ac:dyDescent="0.3"/>
    <row r="261" s="17" customFormat="1" x14ac:dyDescent="0.3"/>
    <row r="262" s="17" customFormat="1" x14ac:dyDescent="0.3"/>
    <row r="263" s="17" customFormat="1" x14ac:dyDescent="0.3"/>
    <row r="264" s="17" customFormat="1" x14ac:dyDescent="0.3"/>
    <row r="265" s="17" customFormat="1" x14ac:dyDescent="0.3"/>
    <row r="266" s="17" customFormat="1" x14ac:dyDescent="0.3"/>
    <row r="267" s="17" customFormat="1" x14ac:dyDescent="0.3"/>
    <row r="268" s="17" customFormat="1" x14ac:dyDescent="0.3"/>
    <row r="269" s="17" customFormat="1" x14ac:dyDescent="0.3"/>
    <row r="270" s="17" customFormat="1" x14ac:dyDescent="0.3"/>
    <row r="271" s="17" customFormat="1" x14ac:dyDescent="0.3"/>
    <row r="272" s="17" customFormat="1" x14ac:dyDescent="0.3"/>
    <row r="273" s="17" customFormat="1" x14ac:dyDescent="0.3"/>
    <row r="274" s="17" customFormat="1" x14ac:dyDescent="0.3"/>
    <row r="275" s="17" customFormat="1" x14ac:dyDescent="0.3"/>
    <row r="276" s="17" customFormat="1" x14ac:dyDescent="0.3"/>
    <row r="277" s="17" customFormat="1" x14ac:dyDescent="0.3"/>
    <row r="278" s="17" customFormat="1" x14ac:dyDescent="0.3"/>
    <row r="279" s="17" customFormat="1" x14ac:dyDescent="0.3"/>
    <row r="280" s="17" customFormat="1" x14ac:dyDescent="0.3"/>
    <row r="281" s="17" customFormat="1" x14ac:dyDescent="0.3"/>
    <row r="282" s="17" customFormat="1" x14ac:dyDescent="0.3"/>
    <row r="283" s="17" customFormat="1" x14ac:dyDescent="0.3"/>
    <row r="284" s="17" customFormat="1" x14ac:dyDescent="0.3"/>
    <row r="285" s="17" customFormat="1" x14ac:dyDescent="0.3"/>
    <row r="286" s="17" customFormat="1" x14ac:dyDescent="0.3"/>
    <row r="287" s="17" customFormat="1" x14ac:dyDescent="0.3"/>
    <row r="288" s="17" customFormat="1" x14ac:dyDescent="0.3"/>
    <row r="289" s="17" customFormat="1" x14ac:dyDescent="0.3"/>
    <row r="290" s="17" customFormat="1" x14ac:dyDescent="0.3"/>
    <row r="291" s="17" customFormat="1" x14ac:dyDescent="0.3"/>
    <row r="292" s="17" customFormat="1" x14ac:dyDescent="0.3"/>
    <row r="293" s="17" customFormat="1" x14ac:dyDescent="0.3"/>
    <row r="294" s="17" customFormat="1" x14ac:dyDescent="0.3"/>
    <row r="295" s="17" customFormat="1" x14ac:dyDescent="0.3"/>
    <row r="296" s="17" customFormat="1" x14ac:dyDescent="0.3"/>
    <row r="297" s="17" customFormat="1" x14ac:dyDescent="0.3"/>
    <row r="298" s="17" customFormat="1" x14ac:dyDescent="0.3"/>
    <row r="299" s="17" customFormat="1" x14ac:dyDescent="0.3"/>
    <row r="300" s="17" customFormat="1" x14ac:dyDescent="0.3"/>
    <row r="301" s="17" customFormat="1" x14ac:dyDescent="0.3"/>
    <row r="302" s="17" customFormat="1" x14ac:dyDescent="0.3"/>
    <row r="303" s="17" customFormat="1" x14ac:dyDescent="0.3"/>
    <row r="304" s="17" customFormat="1" x14ac:dyDescent="0.3"/>
    <row r="305" s="17" customFormat="1" x14ac:dyDescent="0.3"/>
    <row r="306" s="17" customFormat="1" x14ac:dyDescent="0.3"/>
    <row r="307" s="17" customFormat="1" x14ac:dyDescent="0.3"/>
    <row r="308" s="17" customFormat="1" x14ac:dyDescent="0.3"/>
    <row r="309" s="17" customFormat="1" x14ac:dyDescent="0.3"/>
    <row r="310" s="17" customFormat="1" x14ac:dyDescent="0.3"/>
    <row r="311" s="17" customFormat="1" x14ac:dyDescent="0.3"/>
    <row r="312" s="17" customFormat="1" x14ac:dyDescent="0.3"/>
    <row r="313" s="17" customFormat="1" x14ac:dyDescent="0.3"/>
    <row r="314" s="17" customFormat="1" x14ac:dyDescent="0.3"/>
    <row r="315" s="17" customFormat="1" x14ac:dyDescent="0.3"/>
    <row r="316" s="17" customFormat="1" x14ac:dyDescent="0.3"/>
    <row r="317" s="17" customFormat="1" x14ac:dyDescent="0.3"/>
    <row r="318" s="17" customFormat="1" x14ac:dyDescent="0.3"/>
    <row r="319" s="17" customFormat="1" x14ac:dyDescent="0.3"/>
    <row r="320" s="17" customFormat="1" x14ac:dyDescent="0.3"/>
    <row r="321" s="17" customFormat="1" x14ac:dyDescent="0.3"/>
    <row r="322" s="17" customFormat="1" x14ac:dyDescent="0.3"/>
    <row r="323" s="17" customFormat="1" x14ac:dyDescent="0.3"/>
    <row r="324" s="17" customFormat="1" x14ac:dyDescent="0.3"/>
    <row r="325" s="17" customFormat="1" x14ac:dyDescent="0.3"/>
    <row r="326" s="17" customFormat="1" x14ac:dyDescent="0.3"/>
    <row r="327" s="17" customFormat="1" x14ac:dyDescent="0.3"/>
    <row r="328" s="17" customFormat="1" x14ac:dyDescent="0.3"/>
    <row r="329" s="17" customFormat="1" x14ac:dyDescent="0.3"/>
    <row r="330" s="17" customFormat="1" x14ac:dyDescent="0.3"/>
    <row r="331" s="17" customFormat="1" x14ac:dyDescent="0.3"/>
    <row r="332" s="17" customFormat="1" x14ac:dyDescent="0.3"/>
    <row r="333" s="17" customFormat="1" x14ac:dyDescent="0.3"/>
    <row r="334" s="17" customFormat="1" x14ac:dyDescent="0.3"/>
    <row r="335" s="17" customFormat="1" x14ac:dyDescent="0.3"/>
    <row r="336" s="17" customFormat="1" x14ac:dyDescent="0.3"/>
    <row r="337" s="17" customFormat="1" x14ac:dyDescent="0.3"/>
    <row r="338" s="17" customFormat="1" x14ac:dyDescent="0.3"/>
    <row r="339" s="17" customFormat="1" x14ac:dyDescent="0.3"/>
    <row r="340" s="17" customFormat="1" x14ac:dyDescent="0.3"/>
    <row r="341" s="17" customFormat="1" x14ac:dyDescent="0.3"/>
    <row r="342" s="17" customFormat="1" x14ac:dyDescent="0.3"/>
    <row r="343" s="17" customFormat="1" x14ac:dyDescent="0.3"/>
    <row r="344" s="17" customFormat="1" x14ac:dyDescent="0.3"/>
    <row r="345" s="17" customFormat="1" x14ac:dyDescent="0.3"/>
    <row r="346" s="17" customFormat="1" x14ac:dyDescent="0.3"/>
    <row r="347" s="17" customFormat="1" x14ac:dyDescent="0.3"/>
    <row r="348" s="17" customFormat="1" x14ac:dyDescent="0.3"/>
    <row r="349" s="17" customFormat="1" x14ac:dyDescent="0.3"/>
    <row r="350" s="17" customFormat="1" x14ac:dyDescent="0.3"/>
    <row r="351" s="17" customFormat="1" x14ac:dyDescent="0.3"/>
    <row r="352" s="17" customFormat="1" x14ac:dyDescent="0.3"/>
    <row r="353" s="17" customFormat="1" x14ac:dyDescent="0.3"/>
    <row r="354" s="17" customFormat="1" x14ac:dyDescent="0.3"/>
    <row r="355" s="17" customFormat="1" x14ac:dyDescent="0.3"/>
    <row r="356" s="17" customFormat="1" x14ac:dyDescent="0.3"/>
    <row r="357" s="17" customFormat="1" x14ac:dyDescent="0.3"/>
    <row r="358" s="17" customFormat="1" x14ac:dyDescent="0.3"/>
    <row r="359" s="17" customFormat="1" x14ac:dyDescent="0.3"/>
    <row r="360" s="17" customFormat="1" x14ac:dyDescent="0.3"/>
    <row r="361" s="17" customFormat="1" x14ac:dyDescent="0.3"/>
    <row r="362" s="17" customFormat="1" x14ac:dyDescent="0.3"/>
    <row r="363" s="17" customFormat="1" x14ac:dyDescent="0.3"/>
    <row r="364" s="17" customFormat="1" x14ac:dyDescent="0.3"/>
    <row r="365" s="17" customFormat="1" x14ac:dyDescent="0.3"/>
    <row r="366" s="17" customFormat="1" x14ac:dyDescent="0.3"/>
    <row r="367" s="17" customFormat="1" x14ac:dyDescent="0.3"/>
    <row r="368" s="17" customFormat="1" x14ac:dyDescent="0.3"/>
    <row r="369" s="17" customFormat="1" x14ac:dyDescent="0.3"/>
    <row r="370" s="17" customFormat="1" x14ac:dyDescent="0.3"/>
    <row r="371" s="17" customFormat="1" x14ac:dyDescent="0.3"/>
    <row r="372" s="17" customFormat="1" x14ac:dyDescent="0.3"/>
    <row r="373" s="17" customFormat="1" x14ac:dyDescent="0.3"/>
    <row r="374" s="17" customFormat="1" x14ac:dyDescent="0.3"/>
    <row r="375" s="17" customFormat="1" x14ac:dyDescent="0.3"/>
    <row r="376" s="17" customFormat="1" x14ac:dyDescent="0.3"/>
    <row r="377" s="17" customFormat="1" x14ac:dyDescent="0.3"/>
    <row r="378" s="17" customFormat="1" x14ac:dyDescent="0.3"/>
    <row r="379" s="17" customFormat="1" x14ac:dyDescent="0.3"/>
    <row r="380" s="17" customFormat="1" x14ac:dyDescent="0.3"/>
    <row r="381" s="17" customFormat="1" x14ac:dyDescent="0.3"/>
    <row r="382" s="17" customFormat="1" x14ac:dyDescent="0.3"/>
    <row r="383" s="17" customFormat="1" x14ac:dyDescent="0.3"/>
    <row r="384" s="17" customFormat="1" x14ac:dyDescent="0.3"/>
    <row r="385" s="17" customFormat="1" x14ac:dyDescent="0.3"/>
    <row r="386" s="17" customFormat="1" x14ac:dyDescent="0.3"/>
    <row r="387" s="17" customFormat="1" x14ac:dyDescent="0.3"/>
    <row r="388" s="17" customFormat="1" x14ac:dyDescent="0.3"/>
    <row r="389" s="17" customFormat="1" x14ac:dyDescent="0.3"/>
    <row r="390" s="17" customFormat="1" x14ac:dyDescent="0.3"/>
    <row r="391" s="17" customFormat="1" x14ac:dyDescent="0.3"/>
    <row r="392" s="17" customFormat="1" x14ac:dyDescent="0.3"/>
    <row r="393" s="17" customFormat="1" x14ac:dyDescent="0.3"/>
    <row r="394" s="17" customFormat="1" x14ac:dyDescent="0.3"/>
    <row r="395" s="17" customFormat="1" x14ac:dyDescent="0.3"/>
    <row r="396" s="17" customFormat="1" x14ac:dyDescent="0.3"/>
    <row r="397" s="17" customFormat="1" x14ac:dyDescent="0.3"/>
    <row r="398" s="17" customFormat="1" x14ac:dyDescent="0.3"/>
    <row r="399" s="17" customFormat="1" x14ac:dyDescent="0.3"/>
    <row r="400" s="17" customFormat="1" x14ac:dyDescent="0.3"/>
    <row r="401" s="17" customFormat="1" x14ac:dyDescent="0.3"/>
    <row r="402" s="17" customFormat="1" x14ac:dyDescent="0.3"/>
    <row r="403" s="17" customFormat="1" x14ac:dyDescent="0.3"/>
    <row r="404" s="17" customFormat="1" x14ac:dyDescent="0.3"/>
    <row r="405" s="17" customFormat="1" x14ac:dyDescent="0.3"/>
    <row r="406" s="17" customFormat="1" x14ac:dyDescent="0.3"/>
    <row r="407" s="17" customFormat="1" x14ac:dyDescent="0.3"/>
    <row r="408" s="17" customFormat="1" x14ac:dyDescent="0.3"/>
    <row r="409" s="17" customFormat="1" x14ac:dyDescent="0.3"/>
    <row r="410" s="17" customFormat="1" x14ac:dyDescent="0.3"/>
    <row r="411" s="17" customFormat="1" x14ac:dyDescent="0.3"/>
    <row r="412" s="17" customFormat="1" x14ac:dyDescent="0.3"/>
    <row r="413" s="17" customFormat="1" x14ac:dyDescent="0.3"/>
    <row r="414" s="17" customFormat="1" x14ac:dyDescent="0.3"/>
    <row r="415" s="17" customFormat="1" x14ac:dyDescent="0.3"/>
    <row r="416" s="17" customFormat="1" x14ac:dyDescent="0.3"/>
    <row r="417" s="17" customFormat="1" x14ac:dyDescent="0.3"/>
    <row r="418" s="17" customFormat="1" x14ac:dyDescent="0.3"/>
    <row r="419" s="17" customFormat="1" x14ac:dyDescent="0.3"/>
    <row r="420" s="17" customFormat="1" x14ac:dyDescent="0.3"/>
    <row r="421" s="17" customFormat="1" x14ac:dyDescent="0.3"/>
    <row r="422" s="17" customFormat="1" x14ac:dyDescent="0.3"/>
    <row r="423" s="17" customFormat="1" x14ac:dyDescent="0.3"/>
    <row r="424" s="17" customFormat="1" x14ac:dyDescent="0.3"/>
    <row r="425" s="17" customFormat="1" x14ac:dyDescent="0.3"/>
    <row r="426" s="17" customFormat="1" x14ac:dyDescent="0.3"/>
    <row r="427" s="17" customFormat="1" x14ac:dyDescent="0.3"/>
    <row r="428" s="17" customFormat="1" x14ac:dyDescent="0.3"/>
    <row r="429" s="17" customFormat="1" x14ac:dyDescent="0.3"/>
    <row r="430" s="17" customFormat="1" x14ac:dyDescent="0.3"/>
    <row r="431" s="17" customFormat="1" x14ac:dyDescent="0.3"/>
    <row r="432" s="17" customFormat="1" x14ac:dyDescent="0.3"/>
    <row r="433" s="17" customFormat="1" x14ac:dyDescent="0.3"/>
    <row r="434" s="17" customFormat="1" x14ac:dyDescent="0.3"/>
    <row r="435" s="17" customFormat="1" x14ac:dyDescent="0.3"/>
    <row r="436" s="17" customFormat="1" x14ac:dyDescent="0.3"/>
    <row r="437" s="17" customFormat="1" x14ac:dyDescent="0.3"/>
    <row r="438" s="17" customFormat="1" x14ac:dyDescent="0.3"/>
    <row r="439" s="17" customFormat="1" x14ac:dyDescent="0.3"/>
    <row r="440" s="17" customFormat="1" x14ac:dyDescent="0.3"/>
    <row r="441" s="17" customFormat="1" x14ac:dyDescent="0.3"/>
    <row r="442" s="17" customFormat="1" x14ac:dyDescent="0.3"/>
    <row r="443" s="17" customFormat="1" x14ac:dyDescent="0.3"/>
    <row r="444" s="17" customFormat="1" x14ac:dyDescent="0.3"/>
    <row r="445" s="17" customFormat="1" x14ac:dyDescent="0.3"/>
    <row r="446" s="17" customFormat="1" x14ac:dyDescent="0.3"/>
    <row r="447" s="17" customFormat="1" x14ac:dyDescent="0.3"/>
    <row r="448" s="17" customFormat="1" x14ac:dyDescent="0.3"/>
    <row r="449" s="17" customFormat="1" x14ac:dyDescent="0.3"/>
    <row r="450" s="17" customFormat="1" x14ac:dyDescent="0.3"/>
    <row r="451" s="17" customFormat="1" x14ac:dyDescent="0.3"/>
    <row r="452" s="17" customFormat="1" x14ac:dyDescent="0.3"/>
    <row r="453" s="17" customFormat="1" x14ac:dyDescent="0.3"/>
    <row r="454" s="17" customFormat="1" x14ac:dyDescent="0.3"/>
    <row r="455" s="17" customFormat="1" x14ac:dyDescent="0.3"/>
    <row r="456" s="17" customFormat="1" x14ac:dyDescent="0.3"/>
    <row r="457" s="17" customFormat="1" x14ac:dyDescent="0.3"/>
    <row r="458" s="17" customFormat="1" x14ac:dyDescent="0.3"/>
    <row r="459" s="17" customFormat="1" x14ac:dyDescent="0.3"/>
    <row r="460" s="17" customFormat="1" x14ac:dyDescent="0.3"/>
    <row r="461" s="17" customFormat="1" x14ac:dyDescent="0.3"/>
    <row r="462" s="17" customFormat="1" x14ac:dyDescent="0.3"/>
    <row r="463" s="17" customFormat="1" x14ac:dyDescent="0.3"/>
    <row r="464" s="17" customFormat="1" x14ac:dyDescent="0.3"/>
    <row r="465" s="17" customFormat="1" x14ac:dyDescent="0.3"/>
    <row r="466" s="17" customFormat="1" x14ac:dyDescent="0.3"/>
    <row r="467" s="17" customFormat="1" x14ac:dyDescent="0.3"/>
    <row r="468" s="17" customFormat="1" x14ac:dyDescent="0.3"/>
    <row r="469" s="17" customFormat="1" x14ac:dyDescent="0.3"/>
    <row r="470" s="17" customFormat="1" x14ac:dyDescent="0.3"/>
    <row r="471" s="17" customFormat="1" x14ac:dyDescent="0.3"/>
    <row r="472" s="17" customFormat="1" x14ac:dyDescent="0.3"/>
    <row r="473" s="17" customFormat="1" x14ac:dyDescent="0.3"/>
    <row r="474" s="17" customFormat="1" x14ac:dyDescent="0.3"/>
    <row r="475" s="17" customFormat="1" x14ac:dyDescent="0.3"/>
    <row r="476" s="17" customFormat="1" x14ac:dyDescent="0.3"/>
    <row r="477" s="17" customFormat="1" x14ac:dyDescent="0.3"/>
    <row r="478" s="17" customFormat="1" x14ac:dyDescent="0.3"/>
    <row r="479" s="17" customFormat="1" x14ac:dyDescent="0.3"/>
    <row r="480" s="17" customFormat="1" x14ac:dyDescent="0.3"/>
    <row r="481" s="17" customFormat="1" x14ac:dyDescent="0.3"/>
    <row r="482" s="17" customFormat="1" x14ac:dyDescent="0.3"/>
    <row r="483" s="17" customFormat="1" x14ac:dyDescent="0.3"/>
    <row r="484" s="17" customFormat="1" x14ac:dyDescent="0.3"/>
    <row r="485" s="17" customFormat="1" x14ac:dyDescent="0.3"/>
    <row r="486" s="17" customFormat="1" x14ac:dyDescent="0.3"/>
    <row r="487" s="17" customFormat="1" x14ac:dyDescent="0.3"/>
    <row r="488" s="17" customFormat="1" x14ac:dyDescent="0.3"/>
    <row r="489" s="17" customFormat="1" x14ac:dyDescent="0.3"/>
    <row r="490" s="17" customFormat="1" x14ac:dyDescent="0.3"/>
    <row r="491" s="17" customFormat="1" x14ac:dyDescent="0.3"/>
    <row r="492" s="17" customFormat="1" x14ac:dyDescent="0.3"/>
    <row r="493" s="17" customFormat="1" x14ac:dyDescent="0.3"/>
    <row r="494" s="17" customFormat="1" x14ac:dyDescent="0.3"/>
    <row r="495" s="17" customFormat="1" x14ac:dyDescent="0.3"/>
    <row r="496" s="17" customFormat="1" x14ac:dyDescent="0.3"/>
    <row r="497" s="17" customFormat="1" x14ac:dyDescent="0.3"/>
    <row r="498" s="17" customFormat="1" x14ac:dyDescent="0.3"/>
    <row r="499" s="17" customFormat="1" x14ac:dyDescent="0.3"/>
    <row r="500" s="17" customFormat="1" x14ac:dyDescent="0.3"/>
    <row r="501" s="17" customFormat="1" x14ac:dyDescent="0.3"/>
    <row r="502" s="17" customFormat="1" x14ac:dyDescent="0.3"/>
    <row r="503" s="17" customFormat="1" x14ac:dyDescent="0.3"/>
    <row r="504" s="17" customFormat="1" x14ac:dyDescent="0.3"/>
    <row r="505" s="17" customFormat="1" x14ac:dyDescent="0.3"/>
    <row r="506" s="17" customFormat="1" x14ac:dyDescent="0.3"/>
    <row r="507" s="17" customFormat="1" x14ac:dyDescent="0.3"/>
    <row r="508" s="17" customFormat="1" x14ac:dyDescent="0.3"/>
    <row r="509" s="17" customFormat="1" x14ac:dyDescent="0.3"/>
    <row r="510" s="17" customFormat="1" x14ac:dyDescent="0.3"/>
    <row r="511" s="17" customFormat="1" x14ac:dyDescent="0.3"/>
    <row r="512" s="17" customFormat="1" x14ac:dyDescent="0.3"/>
    <row r="513" s="17" customFormat="1" x14ac:dyDescent="0.3"/>
    <row r="514" s="17" customFormat="1" x14ac:dyDescent="0.3"/>
    <row r="515" s="17" customFormat="1" x14ac:dyDescent="0.3"/>
    <row r="516" s="17" customFormat="1" x14ac:dyDescent="0.3"/>
    <row r="517" s="17" customFormat="1" x14ac:dyDescent="0.3"/>
    <row r="518" s="17" customFormat="1" x14ac:dyDescent="0.3"/>
    <row r="519" s="17" customFormat="1" x14ac:dyDescent="0.3"/>
    <row r="520" s="17" customFormat="1" x14ac:dyDescent="0.3"/>
    <row r="521" s="17" customFormat="1" x14ac:dyDescent="0.3"/>
    <row r="522" s="17" customFormat="1" x14ac:dyDescent="0.3"/>
    <row r="523" s="17" customFormat="1" x14ac:dyDescent="0.3"/>
    <row r="524" s="17" customFormat="1" x14ac:dyDescent="0.3"/>
    <row r="525" s="17" customFormat="1" x14ac:dyDescent="0.3"/>
    <row r="526" s="17" customFormat="1" x14ac:dyDescent="0.3"/>
    <row r="527" s="17" customFormat="1" x14ac:dyDescent="0.3"/>
    <row r="528" s="17" customFormat="1" x14ac:dyDescent="0.3"/>
    <row r="529" s="17" customFormat="1" x14ac:dyDescent="0.3"/>
    <row r="530" s="17" customFormat="1" x14ac:dyDescent="0.3"/>
    <row r="531" s="17" customFormat="1" x14ac:dyDescent="0.3"/>
    <row r="532" s="17" customFormat="1" x14ac:dyDescent="0.3"/>
    <row r="533" s="17" customFormat="1" x14ac:dyDescent="0.3"/>
    <row r="534" s="17" customFormat="1" x14ac:dyDescent="0.3"/>
    <row r="535" s="17" customFormat="1" x14ac:dyDescent="0.3"/>
    <row r="536" s="17" customFormat="1" x14ac:dyDescent="0.3"/>
    <row r="537" s="17" customFormat="1" x14ac:dyDescent="0.3"/>
    <row r="538" s="17" customFormat="1" x14ac:dyDescent="0.3"/>
    <row r="539" s="17" customFormat="1" x14ac:dyDescent="0.3"/>
    <row r="540" s="17" customFormat="1" x14ac:dyDescent="0.3"/>
    <row r="541" s="17" customFormat="1" x14ac:dyDescent="0.3"/>
    <row r="542" s="17" customFormat="1" x14ac:dyDescent="0.3"/>
    <row r="543" s="17" customFormat="1" x14ac:dyDescent="0.3"/>
    <row r="544" s="17" customFormat="1" x14ac:dyDescent="0.3"/>
    <row r="545" s="17" customFormat="1" x14ac:dyDescent="0.3"/>
    <row r="546" s="17" customFormat="1" x14ac:dyDescent="0.3"/>
    <row r="547" s="17" customFormat="1" x14ac:dyDescent="0.3"/>
    <row r="548" s="17" customFormat="1" x14ac:dyDescent="0.3"/>
    <row r="549" s="17" customFormat="1" x14ac:dyDescent="0.3"/>
    <row r="550" s="17" customFormat="1" x14ac:dyDescent="0.3"/>
    <row r="551" s="17" customFormat="1" x14ac:dyDescent="0.3"/>
    <row r="552" s="17" customFormat="1" x14ac:dyDescent="0.3"/>
    <row r="553" s="17" customFormat="1" x14ac:dyDescent="0.3"/>
    <row r="554" s="17" customFormat="1" x14ac:dyDescent="0.3"/>
    <row r="555" s="17" customFormat="1" x14ac:dyDescent="0.3"/>
    <row r="556" s="17" customFormat="1" x14ac:dyDescent="0.3"/>
    <row r="557" s="17" customFormat="1" x14ac:dyDescent="0.3"/>
    <row r="558" s="17" customFormat="1" x14ac:dyDescent="0.3"/>
    <row r="559" s="17" customFormat="1" x14ac:dyDescent="0.3"/>
    <row r="560" s="17" customFormat="1" x14ac:dyDescent="0.3"/>
    <row r="561" s="17" customFormat="1" x14ac:dyDescent="0.3"/>
    <row r="562" s="17" customFormat="1" x14ac:dyDescent="0.3"/>
    <row r="563" s="17" customFormat="1" x14ac:dyDescent="0.3"/>
    <row r="564" s="17" customFormat="1" x14ac:dyDescent="0.3"/>
    <row r="565" s="17" customFormat="1" x14ac:dyDescent="0.3"/>
    <row r="566" s="17" customFormat="1" x14ac:dyDescent="0.3"/>
    <row r="567" s="17" customFormat="1" x14ac:dyDescent="0.3"/>
    <row r="568" s="17" customFormat="1" x14ac:dyDescent="0.3"/>
    <row r="569" s="17" customFormat="1" x14ac:dyDescent="0.3"/>
    <row r="570" s="17" customFormat="1" x14ac:dyDescent="0.3"/>
    <row r="571" s="17" customFormat="1" x14ac:dyDescent="0.3"/>
    <row r="572" s="17" customFormat="1" x14ac:dyDescent="0.3"/>
    <row r="573" s="17" customFormat="1" x14ac:dyDescent="0.3"/>
    <row r="574" s="17" customFormat="1" x14ac:dyDescent="0.3"/>
    <row r="575" s="17" customFormat="1" x14ac:dyDescent="0.3"/>
    <row r="576" s="17" customFormat="1" x14ac:dyDescent="0.3"/>
    <row r="577" s="17" customFormat="1" x14ac:dyDescent="0.3"/>
    <row r="578" s="17" customFormat="1" x14ac:dyDescent="0.3"/>
    <row r="579" s="17" customFormat="1" x14ac:dyDescent="0.3"/>
    <row r="580" s="17" customFormat="1" x14ac:dyDescent="0.3"/>
    <row r="581" s="17" customFormat="1" x14ac:dyDescent="0.3"/>
    <row r="582" s="17" customFormat="1" x14ac:dyDescent="0.3"/>
    <row r="583" s="17" customFormat="1" x14ac:dyDescent="0.3"/>
    <row r="584" s="17" customFormat="1" x14ac:dyDescent="0.3"/>
    <row r="585" s="17" customFormat="1" x14ac:dyDescent="0.3"/>
    <row r="586" s="17" customFormat="1" x14ac:dyDescent="0.3"/>
    <row r="587" s="17" customFormat="1" x14ac:dyDescent="0.3"/>
    <row r="588" s="17" customFormat="1" x14ac:dyDescent="0.3"/>
    <row r="589" s="17" customFormat="1" x14ac:dyDescent="0.3"/>
    <row r="590" s="17" customFormat="1" x14ac:dyDescent="0.3"/>
    <row r="591" s="17" customFormat="1" x14ac:dyDescent="0.3"/>
    <row r="592" s="17" customFormat="1" x14ac:dyDescent="0.3"/>
    <row r="593" s="17" customFormat="1" x14ac:dyDescent="0.3"/>
    <row r="594" s="17" customFormat="1" x14ac:dyDescent="0.3"/>
    <row r="595" s="17" customFormat="1" x14ac:dyDescent="0.3"/>
    <row r="596" s="17" customFormat="1" x14ac:dyDescent="0.3"/>
    <row r="597" s="17" customFormat="1" x14ac:dyDescent="0.3"/>
    <row r="598" s="17" customFormat="1" x14ac:dyDescent="0.3"/>
    <row r="599" s="17" customFormat="1" x14ac:dyDescent="0.3"/>
    <row r="600" s="17" customFormat="1" x14ac:dyDescent="0.3"/>
    <row r="601" s="17" customFormat="1" x14ac:dyDescent="0.3"/>
    <row r="602" s="17" customFormat="1" x14ac:dyDescent="0.3"/>
    <row r="603" s="17" customFormat="1" x14ac:dyDescent="0.3"/>
    <row r="604" s="17" customFormat="1" x14ac:dyDescent="0.3"/>
    <row r="605" s="17" customFormat="1" x14ac:dyDescent="0.3"/>
    <row r="606" s="17" customFormat="1" x14ac:dyDescent="0.3"/>
    <row r="607" s="17" customFormat="1" x14ac:dyDescent="0.3"/>
    <row r="608" s="17" customFormat="1" x14ac:dyDescent="0.3"/>
    <row r="609" s="17" customFormat="1" x14ac:dyDescent="0.3"/>
    <row r="610" s="17" customFormat="1" x14ac:dyDescent="0.3"/>
    <row r="611" s="17" customFormat="1" x14ac:dyDescent="0.3"/>
    <row r="612" s="17" customFormat="1" x14ac:dyDescent="0.3"/>
    <row r="613" s="17" customFormat="1" x14ac:dyDescent="0.3"/>
    <row r="614" s="17" customFormat="1" x14ac:dyDescent="0.3"/>
    <row r="615" s="17" customFormat="1" x14ac:dyDescent="0.3"/>
    <row r="616" s="17" customFormat="1" x14ac:dyDescent="0.3"/>
    <row r="617" s="17" customFormat="1" x14ac:dyDescent="0.3"/>
    <row r="618" s="17" customFormat="1" x14ac:dyDescent="0.3"/>
    <row r="619" s="17" customFormat="1" x14ac:dyDescent="0.3"/>
    <row r="620" s="17" customFormat="1" x14ac:dyDescent="0.3"/>
    <row r="621" s="17" customFormat="1" x14ac:dyDescent="0.3"/>
    <row r="622" s="17" customFormat="1" x14ac:dyDescent="0.3"/>
    <row r="623" s="17" customFormat="1" x14ac:dyDescent="0.3"/>
    <row r="624" s="17" customFormat="1" x14ac:dyDescent="0.3"/>
    <row r="625" s="17" customFormat="1" x14ac:dyDescent="0.3"/>
    <row r="626" s="17" customFormat="1" x14ac:dyDescent="0.3"/>
    <row r="627" s="17" customFormat="1" x14ac:dyDescent="0.3"/>
    <row r="628" s="17" customFormat="1" x14ac:dyDescent="0.3"/>
    <row r="629" s="17" customFormat="1" x14ac:dyDescent="0.3"/>
    <row r="630" s="17" customFormat="1" x14ac:dyDescent="0.3"/>
    <row r="631" s="17" customFormat="1" x14ac:dyDescent="0.3"/>
    <row r="632" s="17" customFormat="1" x14ac:dyDescent="0.3"/>
    <row r="633" s="17" customFormat="1" x14ac:dyDescent="0.3"/>
    <row r="634" s="17" customFormat="1" x14ac:dyDescent="0.3"/>
    <row r="635" s="17" customFormat="1" x14ac:dyDescent="0.3"/>
    <row r="636" s="17" customFormat="1" x14ac:dyDescent="0.3"/>
    <row r="637" s="17" customFormat="1" x14ac:dyDescent="0.3"/>
    <row r="638" s="17" customFormat="1" x14ac:dyDescent="0.3"/>
    <row r="639" s="17" customFormat="1" x14ac:dyDescent="0.3"/>
    <row r="640" s="17" customFormat="1" x14ac:dyDescent="0.3"/>
    <row r="641" s="17" customFormat="1" x14ac:dyDescent="0.3"/>
    <row r="642" s="17" customFormat="1" x14ac:dyDescent="0.3"/>
    <row r="643" s="17" customFormat="1" x14ac:dyDescent="0.3"/>
    <row r="644" s="17" customFormat="1" x14ac:dyDescent="0.3"/>
    <row r="645" s="17" customFormat="1" x14ac:dyDescent="0.3"/>
    <row r="646" s="17" customFormat="1" x14ac:dyDescent="0.3"/>
    <row r="647" s="17" customFormat="1" x14ac:dyDescent="0.3"/>
    <row r="648" s="17" customFormat="1" x14ac:dyDescent="0.3"/>
    <row r="649" s="17" customFormat="1" x14ac:dyDescent="0.3"/>
    <row r="650" s="17" customFormat="1" x14ac:dyDescent="0.3"/>
    <row r="651" s="17" customFormat="1" x14ac:dyDescent="0.3"/>
    <row r="652" s="17" customFormat="1" x14ac:dyDescent="0.3"/>
    <row r="653" s="17" customFormat="1" x14ac:dyDescent="0.3"/>
    <row r="654" s="17" customFormat="1" x14ac:dyDescent="0.3"/>
    <row r="655" s="17" customFormat="1" x14ac:dyDescent="0.3"/>
    <row r="656" s="17" customFormat="1" x14ac:dyDescent="0.3"/>
    <row r="657" s="17" customFormat="1" x14ac:dyDescent="0.3"/>
    <row r="658" s="17" customFormat="1" x14ac:dyDescent="0.3"/>
    <row r="659" s="17" customFormat="1" x14ac:dyDescent="0.3"/>
    <row r="660" s="17" customFormat="1" x14ac:dyDescent="0.3"/>
    <row r="661" s="17" customFormat="1" x14ac:dyDescent="0.3"/>
    <row r="662" s="17" customFormat="1" x14ac:dyDescent="0.3"/>
    <row r="663" s="17" customFormat="1" x14ac:dyDescent="0.3"/>
    <row r="664" s="17" customFormat="1" x14ac:dyDescent="0.3"/>
    <row r="665" s="17" customFormat="1" x14ac:dyDescent="0.3"/>
    <row r="666" s="17" customFormat="1" x14ac:dyDescent="0.3"/>
    <row r="667" s="17" customFormat="1" x14ac:dyDescent="0.3"/>
    <row r="668" s="17" customFormat="1" x14ac:dyDescent="0.3"/>
    <row r="669" s="17" customFormat="1" x14ac:dyDescent="0.3"/>
    <row r="670" s="17" customFormat="1" x14ac:dyDescent="0.3"/>
    <row r="671" s="17" customFormat="1" x14ac:dyDescent="0.3"/>
    <row r="672" s="17" customFormat="1" x14ac:dyDescent="0.3"/>
    <row r="673" s="17" customFormat="1" x14ac:dyDescent="0.3"/>
    <row r="674" s="17" customFormat="1" x14ac:dyDescent="0.3"/>
    <row r="675" s="17" customFormat="1" x14ac:dyDescent="0.3"/>
    <row r="676" s="17" customFormat="1" x14ac:dyDescent="0.3"/>
    <row r="677" s="17" customFormat="1" x14ac:dyDescent="0.3"/>
    <row r="678" s="17" customFormat="1" x14ac:dyDescent="0.3"/>
    <row r="679" s="17" customFormat="1" x14ac:dyDescent="0.3"/>
    <row r="680" s="17" customFormat="1" x14ac:dyDescent="0.3"/>
    <row r="681" s="17" customFormat="1" x14ac:dyDescent="0.3"/>
    <row r="682" s="17" customFormat="1" x14ac:dyDescent="0.3"/>
    <row r="683" s="17" customFormat="1" x14ac:dyDescent="0.3"/>
    <row r="684" s="17" customFormat="1" x14ac:dyDescent="0.3"/>
    <row r="685" s="17" customFormat="1" x14ac:dyDescent="0.3"/>
    <row r="686" s="17" customFormat="1" x14ac:dyDescent="0.3"/>
    <row r="687" s="17" customFormat="1" x14ac:dyDescent="0.3"/>
    <row r="688" s="17" customFormat="1" x14ac:dyDescent="0.3"/>
    <row r="689" s="17" customFormat="1" x14ac:dyDescent="0.3"/>
    <row r="690" s="17" customFormat="1" x14ac:dyDescent="0.3"/>
    <row r="691" s="17" customFormat="1" x14ac:dyDescent="0.3"/>
    <row r="692" s="17" customFormat="1" x14ac:dyDescent="0.3"/>
    <row r="693" s="17" customFormat="1" x14ac:dyDescent="0.3"/>
    <row r="694" s="17" customFormat="1" x14ac:dyDescent="0.3"/>
    <row r="695" s="17" customFormat="1" x14ac:dyDescent="0.3"/>
    <row r="696" s="17" customFormat="1" x14ac:dyDescent="0.3"/>
    <row r="697" s="17" customFormat="1" x14ac:dyDescent="0.3"/>
    <row r="698" s="17" customFormat="1" x14ac:dyDescent="0.3"/>
    <row r="699" s="17" customFormat="1" x14ac:dyDescent="0.3"/>
    <row r="700" s="17" customFormat="1" x14ac:dyDescent="0.3"/>
    <row r="701" s="17" customFormat="1" x14ac:dyDescent="0.3"/>
    <row r="702" s="17" customFormat="1" x14ac:dyDescent="0.3"/>
    <row r="703" s="17" customFormat="1" x14ac:dyDescent="0.3"/>
    <row r="704" s="17" customFormat="1" x14ac:dyDescent="0.3"/>
    <row r="705" s="17" customFormat="1" x14ac:dyDescent="0.3"/>
    <row r="706" s="17" customFormat="1" x14ac:dyDescent="0.3"/>
    <row r="707" s="17" customFormat="1" x14ac:dyDescent="0.3"/>
    <row r="708" s="17" customFormat="1" x14ac:dyDescent="0.3"/>
    <row r="709" s="17" customFormat="1" x14ac:dyDescent="0.3"/>
    <row r="710" s="17" customFormat="1" x14ac:dyDescent="0.3"/>
    <row r="711" s="17" customFormat="1" x14ac:dyDescent="0.3"/>
    <row r="712" s="17" customFormat="1" x14ac:dyDescent="0.3"/>
    <row r="713" s="17" customFormat="1" x14ac:dyDescent="0.3"/>
    <row r="714" s="17" customFormat="1" x14ac:dyDescent="0.3"/>
    <row r="715" s="17" customFormat="1" x14ac:dyDescent="0.3"/>
    <row r="716" s="17" customFormat="1" x14ac:dyDescent="0.3"/>
    <row r="717" s="17" customFormat="1" x14ac:dyDescent="0.3"/>
    <row r="718" s="17" customFormat="1" x14ac:dyDescent="0.3"/>
    <row r="719" s="17" customFormat="1" x14ac:dyDescent="0.3"/>
    <row r="720" s="17" customFormat="1" x14ac:dyDescent="0.3"/>
    <row r="721" s="17" customFormat="1" x14ac:dyDescent="0.3"/>
    <row r="722" s="17" customFormat="1" x14ac:dyDescent="0.3"/>
    <row r="723" s="17" customFormat="1" x14ac:dyDescent="0.3"/>
    <row r="724" s="17" customFormat="1" x14ac:dyDescent="0.3"/>
    <row r="725" s="17" customFormat="1" x14ac:dyDescent="0.3"/>
    <row r="726" s="17" customFormat="1" x14ac:dyDescent="0.3"/>
    <row r="727" s="17" customFormat="1" x14ac:dyDescent="0.3"/>
    <row r="728" s="17" customFormat="1" x14ac:dyDescent="0.3"/>
    <row r="729" s="17" customFormat="1" x14ac:dyDescent="0.3"/>
    <row r="730" s="17" customFormat="1" x14ac:dyDescent="0.3"/>
    <row r="731" s="17" customFormat="1" x14ac:dyDescent="0.3"/>
    <row r="732" s="17" customFormat="1" x14ac:dyDescent="0.3"/>
    <row r="733" s="17" customFormat="1" x14ac:dyDescent="0.3"/>
    <row r="734" s="17" customFormat="1" x14ac:dyDescent="0.3"/>
    <row r="735" s="17" customFormat="1" x14ac:dyDescent="0.3"/>
    <row r="736" s="17" customFormat="1" x14ac:dyDescent="0.3"/>
    <row r="737" s="17" customFormat="1" x14ac:dyDescent="0.3"/>
    <row r="738" s="17" customFormat="1" x14ac:dyDescent="0.3"/>
    <row r="739" s="17" customFormat="1" x14ac:dyDescent="0.3"/>
    <row r="740" s="17" customFormat="1" x14ac:dyDescent="0.3"/>
    <row r="741" s="17" customFormat="1" x14ac:dyDescent="0.3"/>
    <row r="742" s="17" customFormat="1" x14ac:dyDescent="0.3"/>
    <row r="743" s="17" customFormat="1" x14ac:dyDescent="0.3"/>
    <row r="744" s="17" customFormat="1" x14ac:dyDescent="0.3"/>
    <row r="745" s="17" customFormat="1" x14ac:dyDescent="0.3"/>
    <row r="746" s="17" customFormat="1" x14ac:dyDescent="0.3"/>
    <row r="747" s="17" customFormat="1" x14ac:dyDescent="0.3"/>
    <row r="748" s="17" customFormat="1" x14ac:dyDescent="0.3"/>
    <row r="749" s="17" customFormat="1" x14ac:dyDescent="0.3"/>
    <row r="750" s="17" customFormat="1" x14ac:dyDescent="0.3"/>
    <row r="751" s="17" customFormat="1" x14ac:dyDescent="0.3"/>
    <row r="752" s="17" customFormat="1" x14ac:dyDescent="0.3"/>
    <row r="753" s="17" customFormat="1" x14ac:dyDescent="0.3"/>
    <row r="754" s="17" customFormat="1" x14ac:dyDescent="0.3"/>
    <row r="755" s="17" customFormat="1" x14ac:dyDescent="0.3"/>
    <row r="756" s="17" customFormat="1" x14ac:dyDescent="0.3"/>
    <row r="757" s="17" customFormat="1" x14ac:dyDescent="0.3"/>
    <row r="758" s="17" customFormat="1" x14ac:dyDescent="0.3"/>
    <row r="759" s="17" customFormat="1" x14ac:dyDescent="0.3"/>
    <row r="760" s="17" customFormat="1" x14ac:dyDescent="0.3"/>
    <row r="761" s="17" customFormat="1" x14ac:dyDescent="0.3"/>
    <row r="762" s="17" customFormat="1" x14ac:dyDescent="0.3"/>
    <row r="763" s="17" customFormat="1" x14ac:dyDescent="0.3"/>
    <row r="764" s="17" customFormat="1" x14ac:dyDescent="0.3"/>
    <row r="765" s="17" customFormat="1" x14ac:dyDescent="0.3"/>
    <row r="766" s="17" customFormat="1" x14ac:dyDescent="0.3"/>
    <row r="767" s="17" customFormat="1" x14ac:dyDescent="0.3"/>
    <row r="768" s="17" customFormat="1" x14ac:dyDescent="0.3"/>
    <row r="769" s="17" customFormat="1" x14ac:dyDescent="0.3"/>
    <row r="770" s="17" customFormat="1" x14ac:dyDescent="0.3"/>
    <row r="771" s="17" customFormat="1" x14ac:dyDescent="0.3"/>
    <row r="772" s="17" customFormat="1" x14ac:dyDescent="0.3"/>
    <row r="773" s="17" customFormat="1" x14ac:dyDescent="0.3"/>
    <row r="774" s="17" customFormat="1" x14ac:dyDescent="0.3"/>
    <row r="775" s="17" customFormat="1" x14ac:dyDescent="0.3"/>
    <row r="776" s="17" customFormat="1" x14ac:dyDescent="0.3"/>
    <row r="777" s="17" customFormat="1" x14ac:dyDescent="0.3"/>
    <row r="778" s="17" customFormat="1" x14ac:dyDescent="0.3"/>
    <row r="779" s="17" customFormat="1" x14ac:dyDescent="0.3"/>
    <row r="780" s="17" customFormat="1" x14ac:dyDescent="0.3"/>
    <row r="781" s="17" customFormat="1" x14ac:dyDescent="0.3"/>
    <row r="782" s="17" customFormat="1" x14ac:dyDescent="0.3"/>
    <row r="783" s="17" customFormat="1" x14ac:dyDescent="0.3"/>
    <row r="784" s="17" customFormat="1" x14ac:dyDescent="0.3"/>
    <row r="785" s="17" customFormat="1" x14ac:dyDescent="0.3"/>
    <row r="786" s="17" customFormat="1" x14ac:dyDescent="0.3"/>
    <row r="787" s="17" customFormat="1" x14ac:dyDescent="0.3"/>
    <row r="788" s="17" customFormat="1" x14ac:dyDescent="0.3"/>
    <row r="789" s="17" customFormat="1" x14ac:dyDescent="0.3"/>
    <row r="790" s="17" customFormat="1" x14ac:dyDescent="0.3"/>
    <row r="791" s="17" customFormat="1" x14ac:dyDescent="0.3"/>
    <row r="792" s="17" customFormat="1" x14ac:dyDescent="0.3"/>
    <row r="793" s="17" customFormat="1" x14ac:dyDescent="0.3"/>
    <row r="794" s="17" customFormat="1" x14ac:dyDescent="0.3"/>
    <row r="795" s="17" customFormat="1" x14ac:dyDescent="0.3"/>
    <row r="796" s="17" customFormat="1" x14ac:dyDescent="0.3"/>
    <row r="797" s="17" customFormat="1" x14ac:dyDescent="0.3"/>
    <row r="798" s="17" customFormat="1" x14ac:dyDescent="0.3"/>
    <row r="799" s="17" customFormat="1" x14ac:dyDescent="0.3"/>
    <row r="800" s="17" customFormat="1" x14ac:dyDescent="0.3"/>
    <row r="801" s="17" customFormat="1" x14ac:dyDescent="0.3"/>
    <row r="802" s="17" customFormat="1" x14ac:dyDescent="0.3"/>
    <row r="803" s="17" customFormat="1" x14ac:dyDescent="0.3"/>
    <row r="804" s="17" customFormat="1" x14ac:dyDescent="0.3"/>
    <row r="805" s="17" customFormat="1" x14ac:dyDescent="0.3"/>
    <row r="806" s="17" customFormat="1" x14ac:dyDescent="0.3"/>
    <row r="807" s="17" customFormat="1" x14ac:dyDescent="0.3"/>
    <row r="808" s="17" customFormat="1" x14ac:dyDescent="0.3"/>
    <row r="809" s="17" customFormat="1" x14ac:dyDescent="0.3"/>
    <row r="810" s="17" customFormat="1" x14ac:dyDescent="0.3"/>
    <row r="811" s="17" customFormat="1" x14ac:dyDescent="0.3"/>
    <row r="812" s="17" customFormat="1" x14ac:dyDescent="0.3"/>
    <row r="813" s="17" customFormat="1" x14ac:dyDescent="0.3"/>
    <row r="814" s="17" customFormat="1" x14ac:dyDescent="0.3"/>
    <row r="815" s="17" customFormat="1" x14ac:dyDescent="0.3"/>
    <row r="816" s="17" customFormat="1" x14ac:dyDescent="0.3"/>
    <row r="817" s="17" customFormat="1" x14ac:dyDescent="0.3"/>
    <row r="818" s="17" customFormat="1" x14ac:dyDescent="0.3"/>
    <row r="819" s="17" customFormat="1" x14ac:dyDescent="0.3"/>
    <row r="820" s="17" customFormat="1" x14ac:dyDescent="0.3"/>
    <row r="821" s="17" customFormat="1" x14ac:dyDescent="0.3"/>
    <row r="822" s="17" customFormat="1" x14ac:dyDescent="0.3"/>
    <row r="823" s="17" customFormat="1" x14ac:dyDescent="0.3"/>
    <row r="824" s="17" customFormat="1" x14ac:dyDescent="0.3"/>
    <row r="825" s="17" customFormat="1" x14ac:dyDescent="0.3"/>
    <row r="826" s="17" customFormat="1" x14ac:dyDescent="0.3"/>
    <row r="827" s="17" customFormat="1" x14ac:dyDescent="0.3"/>
    <row r="828" s="17" customFormat="1" x14ac:dyDescent="0.3"/>
    <row r="829" s="17" customFormat="1" x14ac:dyDescent="0.3"/>
    <row r="830" s="17" customFormat="1" x14ac:dyDescent="0.3"/>
    <row r="831" s="17" customFormat="1" x14ac:dyDescent="0.3"/>
    <row r="832" s="17" customFormat="1" x14ac:dyDescent="0.3"/>
    <row r="833" s="17" customFormat="1" x14ac:dyDescent="0.3"/>
    <row r="834" s="17" customFormat="1" x14ac:dyDescent="0.3"/>
    <row r="835" s="17" customFormat="1" x14ac:dyDescent="0.3"/>
    <row r="836" s="17" customFormat="1" x14ac:dyDescent="0.3"/>
    <row r="837" s="17" customFormat="1" x14ac:dyDescent="0.3"/>
    <row r="838" s="17" customFormat="1" x14ac:dyDescent="0.3"/>
    <row r="839" s="17" customFormat="1" x14ac:dyDescent="0.3"/>
    <row r="840" s="17" customFormat="1" x14ac:dyDescent="0.3"/>
    <row r="841" s="17" customFormat="1" x14ac:dyDescent="0.3"/>
    <row r="842" s="17" customFormat="1" x14ac:dyDescent="0.3"/>
    <row r="843" s="17" customFormat="1" x14ac:dyDescent="0.3"/>
    <row r="844" s="17" customFormat="1" x14ac:dyDescent="0.3"/>
    <row r="845" s="17" customFormat="1" x14ac:dyDescent="0.3"/>
    <row r="846" s="17" customFormat="1" x14ac:dyDescent="0.3"/>
    <row r="847" s="17" customFormat="1" x14ac:dyDescent="0.3"/>
    <row r="848" s="17" customFormat="1" x14ac:dyDescent="0.3"/>
    <row r="849" s="17" customFormat="1" x14ac:dyDescent="0.3"/>
    <row r="850" s="17" customFormat="1" x14ac:dyDescent="0.3"/>
    <row r="851" s="17" customFormat="1" x14ac:dyDescent="0.3"/>
    <row r="852" s="17" customFormat="1" x14ac:dyDescent="0.3"/>
    <row r="853" s="17" customFormat="1" x14ac:dyDescent="0.3"/>
    <row r="854" s="17" customFormat="1" x14ac:dyDescent="0.3"/>
    <row r="855" s="17" customFormat="1" x14ac:dyDescent="0.3"/>
    <row r="856" s="17" customFormat="1" x14ac:dyDescent="0.3"/>
    <row r="857" s="17" customFormat="1" x14ac:dyDescent="0.3"/>
    <row r="858" s="17" customFormat="1" x14ac:dyDescent="0.3"/>
    <row r="859" s="17" customFormat="1" x14ac:dyDescent="0.3"/>
    <row r="860" s="17" customFormat="1" x14ac:dyDescent="0.3"/>
    <row r="861" s="17" customFormat="1" x14ac:dyDescent="0.3"/>
    <row r="862" s="17" customFormat="1" x14ac:dyDescent="0.3"/>
    <row r="863" s="17" customFormat="1" x14ac:dyDescent="0.3"/>
    <row r="864" s="17" customFormat="1" x14ac:dyDescent="0.3"/>
    <row r="865" s="17" customFormat="1" x14ac:dyDescent="0.3"/>
    <row r="866" s="17" customFormat="1" x14ac:dyDescent="0.3"/>
    <row r="867" s="17" customFormat="1" x14ac:dyDescent="0.3"/>
    <row r="868" s="17" customFormat="1" x14ac:dyDescent="0.3"/>
    <row r="869" s="17" customFormat="1" x14ac:dyDescent="0.3"/>
    <row r="870" s="17" customFormat="1" x14ac:dyDescent="0.3"/>
    <row r="871" s="17" customFormat="1" x14ac:dyDescent="0.3"/>
    <row r="872" s="17" customFormat="1" x14ac:dyDescent="0.3"/>
    <row r="873" s="17" customFormat="1" x14ac:dyDescent="0.3"/>
    <row r="874" s="17" customFormat="1" x14ac:dyDescent="0.3"/>
    <row r="875" s="17" customFormat="1" x14ac:dyDescent="0.3"/>
    <row r="876" s="17" customFormat="1" x14ac:dyDescent="0.3"/>
    <row r="877" s="17" customFormat="1" x14ac:dyDescent="0.3"/>
    <row r="878" s="17" customFormat="1" x14ac:dyDescent="0.3"/>
    <row r="879" s="17" customFormat="1" x14ac:dyDescent="0.3"/>
    <row r="880" s="17" customFormat="1" x14ac:dyDescent="0.3"/>
    <row r="881" s="17" customFormat="1" x14ac:dyDescent="0.3"/>
    <row r="882" s="17" customFormat="1" x14ac:dyDescent="0.3"/>
    <row r="883" s="17" customFormat="1" x14ac:dyDescent="0.3"/>
    <row r="884" s="17" customFormat="1" x14ac:dyDescent="0.3"/>
    <row r="885" s="17" customFormat="1" x14ac:dyDescent="0.3"/>
    <row r="886" s="17" customFormat="1" x14ac:dyDescent="0.3"/>
    <row r="887" s="17" customFormat="1" x14ac:dyDescent="0.3"/>
    <row r="888" s="17" customFormat="1" x14ac:dyDescent="0.3"/>
    <row r="889" s="17" customFormat="1" x14ac:dyDescent="0.3"/>
    <row r="890" s="17" customFormat="1" x14ac:dyDescent="0.3"/>
    <row r="891" s="17" customFormat="1" x14ac:dyDescent="0.3"/>
    <row r="892" s="17" customFormat="1" x14ac:dyDescent="0.3"/>
    <row r="893" s="17" customFormat="1" x14ac:dyDescent="0.3"/>
    <row r="894" s="17" customFormat="1" x14ac:dyDescent="0.3"/>
    <row r="895" s="17" customFormat="1" x14ac:dyDescent="0.3"/>
    <row r="896" s="17" customFormat="1" x14ac:dyDescent="0.3"/>
    <row r="897" s="17" customFormat="1" x14ac:dyDescent="0.3"/>
    <row r="898" s="17" customFormat="1" x14ac:dyDescent="0.3"/>
    <row r="899" s="17" customFormat="1" x14ac:dyDescent="0.3"/>
    <row r="900" s="17" customFormat="1" x14ac:dyDescent="0.3"/>
    <row r="901" s="17" customFormat="1" x14ac:dyDescent="0.3"/>
    <row r="902" s="17" customFormat="1" x14ac:dyDescent="0.3"/>
    <row r="903" s="17" customFormat="1" x14ac:dyDescent="0.3"/>
    <row r="904" s="17" customFormat="1" x14ac:dyDescent="0.3"/>
    <row r="905" s="17" customFormat="1" x14ac:dyDescent="0.3"/>
    <row r="906" s="17" customFormat="1" x14ac:dyDescent="0.3"/>
    <row r="907" s="17" customFormat="1" x14ac:dyDescent="0.3"/>
    <row r="908" s="17" customFormat="1" x14ac:dyDescent="0.3"/>
    <row r="909" s="17" customFormat="1" x14ac:dyDescent="0.3"/>
    <row r="910" s="17" customFormat="1" x14ac:dyDescent="0.3"/>
    <row r="911" s="17" customFormat="1" x14ac:dyDescent="0.3"/>
    <row r="912" s="17" customFormat="1" x14ac:dyDescent="0.3"/>
    <row r="913" s="17" customFormat="1" x14ac:dyDescent="0.3"/>
    <row r="914" s="17" customFormat="1" x14ac:dyDescent="0.3"/>
    <row r="915" s="17" customFormat="1" x14ac:dyDescent="0.3"/>
    <row r="916" s="17" customFormat="1" x14ac:dyDescent="0.3"/>
    <row r="917" s="17" customFormat="1" x14ac:dyDescent="0.3"/>
    <row r="918" s="17" customFormat="1" x14ac:dyDescent="0.3"/>
    <row r="919" s="17" customFormat="1" x14ac:dyDescent="0.3"/>
    <row r="920" s="17" customFormat="1" x14ac:dyDescent="0.3"/>
    <row r="921" s="17" customFormat="1" x14ac:dyDescent="0.3"/>
    <row r="922" s="17" customFormat="1" x14ac:dyDescent="0.3"/>
    <row r="923" s="17" customFormat="1" x14ac:dyDescent="0.3"/>
    <row r="924" s="17" customFormat="1" x14ac:dyDescent="0.3"/>
    <row r="925" s="17" customFormat="1" x14ac:dyDescent="0.3"/>
    <row r="926" s="17" customFormat="1" x14ac:dyDescent="0.3"/>
    <row r="927" s="17" customFormat="1" x14ac:dyDescent="0.3"/>
    <row r="928" s="17" customFormat="1" x14ac:dyDescent="0.3"/>
    <row r="929" s="17" customFormat="1" x14ac:dyDescent="0.3"/>
    <row r="930" s="17" customFormat="1" x14ac:dyDescent="0.3"/>
    <row r="931" s="17" customFormat="1" x14ac:dyDescent="0.3"/>
    <row r="932" s="17" customFormat="1" x14ac:dyDescent="0.3"/>
    <row r="933" s="17" customFormat="1" x14ac:dyDescent="0.3"/>
    <row r="934" s="17" customFormat="1" x14ac:dyDescent="0.3"/>
    <row r="935" s="17" customFormat="1" x14ac:dyDescent="0.3"/>
    <row r="936" s="17" customFormat="1" x14ac:dyDescent="0.3"/>
    <row r="937" s="17" customFormat="1" x14ac:dyDescent="0.3"/>
    <row r="938" s="17" customFormat="1" x14ac:dyDescent="0.3"/>
    <row r="939" s="17" customFormat="1" x14ac:dyDescent="0.3"/>
    <row r="940" s="17" customFormat="1" x14ac:dyDescent="0.3"/>
    <row r="941" s="17" customFormat="1" x14ac:dyDescent="0.3"/>
    <row r="942" s="17" customFormat="1" x14ac:dyDescent="0.3"/>
    <row r="943" s="17" customFormat="1" x14ac:dyDescent="0.3"/>
    <row r="944" s="17" customFormat="1" x14ac:dyDescent="0.3"/>
    <row r="945" s="17" customFormat="1" x14ac:dyDescent="0.3"/>
    <row r="946" s="17" customFormat="1" x14ac:dyDescent="0.3"/>
    <row r="947" s="17" customFormat="1" x14ac:dyDescent="0.3"/>
    <row r="948" s="17" customFormat="1" x14ac:dyDescent="0.3"/>
    <row r="949" s="17" customFormat="1" x14ac:dyDescent="0.3"/>
  </sheetData>
  <mergeCells count="12">
    <mergeCell ref="A1:Q1"/>
    <mergeCell ref="B41:B48"/>
    <mergeCell ref="B49:B53"/>
    <mergeCell ref="B54:B60"/>
    <mergeCell ref="B61:B65"/>
    <mergeCell ref="B66:B70"/>
    <mergeCell ref="B34:B40"/>
    <mergeCell ref="B5:C5"/>
    <mergeCell ref="B6:B12"/>
    <mergeCell ref="B13:B16"/>
    <mergeCell ref="B17:B24"/>
    <mergeCell ref="B25:B33"/>
  </mergeCells>
  <phoneticPr fontId="3" type="noConversion"/>
  <pageMargins left="0.7" right="0.7" top="0.75" bottom="0.75" header="0.3" footer="0.3"/>
  <pageSetup orientation="portrait" horizontalDpi="240" verticalDpi="24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</dc:creator>
  <cp:lastModifiedBy>Frye, Linda   OGC</cp:lastModifiedBy>
  <dcterms:created xsi:type="dcterms:W3CDTF">2023-12-18T15:01:31Z</dcterms:created>
  <dcterms:modified xsi:type="dcterms:W3CDTF">2024-11-08T14:54:41Z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-913925713</vt:i4>
  </property>
  <property fmtid="{D5CDD505-2E9C-101B-9397-08002B2CF9AE}" pid="3" name="_NewReviewCycle">
    <vt:lpwstr/>
  </property>
  <property fmtid="{D5CDD505-2E9C-101B-9397-08002B2CF9AE}" pid="4" name="_EmailSubject">
    <vt:lpwstr>New Documents for the FOIA Proactive Disclosures Page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   OGC</vt:lpwstr>
  </property>
  <property fmtid="{D5CDD505-2E9C-101B-9397-08002B2CF9AE}" pid="7" name="_PreviousAdHocReviewCycleID">
    <vt:i4>1286695611</vt:i4>
  </property>
</Properties>
</file>