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Summary and Assignment Report" sheetId="1" r:id="rId1"/>
    <sheet name="Sheet2" sheetId="2" r:id="rId2"/>
    <sheet name="Sheet3" sheetId="3" r:id="rId3"/>
  </sheets>
  <externalReferences>
    <externalReference r:id="rId6"/>
  </externalReferences>
  <definedNames>
    <definedName name="bene_weekly.ready" localSheetId="0">'Summary and Assignment Report'!$B$2:$C$63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<sst xmlns="http://schemas.openxmlformats.org/spreadsheetml/2006/main" count="77" uniqueCount="77">
  <si>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</si>
  <si>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</si>
  <si>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</si>
  <si>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</si>
  <si>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</si>
  <si>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</si>
  <si>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</si>
  <si>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</si>
  <si>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</si>
  <si>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</si>
  <si>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</si>
  <si>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</si>
  <si>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</si>
  <si>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</si>
  <si>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</si>
  <si>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</si>
  <si>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</si>
  <si>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</si>
  <si>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</si>
  <si>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</si>
  <si>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</si>
  <si>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</si>
  <si>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</si>
  <si>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</si>
  <si>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</si>
  <si>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</si>
  <si>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</si>
  <si>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</si>
  <si>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</si>
  <si>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</si>
  <si>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</si>
  <si>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</si>
  <si>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</si>
  <si>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</si>
  <si>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</si>
  <si>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</si>
  <si>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</si>
  <si>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</si>
  <si>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</si>
  <si>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</si>
  <si>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</si>
  <si>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</si>
  <si>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</si>
  <si>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</si>
  <si>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</si>
  <si>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</si>
  <si>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</si>
  <si>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</si>
  <si>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</si>
  <si>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</si>
  <si>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</si>
  <si>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</si>
  <si>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</si>
  <si>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</si>
  <si>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</si>
  <si>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</si>
  <si>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</si>
  <si>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</si>
  <si>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</si>
  <si>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</si>
  <si>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</si>
  <si>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</si>
  <si>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</si>
  <si>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</si>
  <si>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</si>
  <si>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</si>
  <si>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</si>
  <si>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</si>
  <si>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</si>
  <si>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</si>
  <si>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</si>
  <si>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AA</t>
  </si>
  <si>
    <t>AE</t>
  </si>
  <si>
    <t>AP</t>
  </si>
  <si>
    <t>MinorTerritories</t>
  </si>
  <si>
    <t>XX*</t>
  </si>
  <si>
    <t>*Beneficiary has non US address listed in iTOPSS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</si>
</sst>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0.0%"/>
  </numFmts>
  <fonts count="46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4" fillId="33" borderId="10" xfId="42" applyNumberFormat="1" applyFont="1" applyFill="1" applyBorder="1" applyAlignment="1">
      <alignment horizontal="center" vertical="center" wrapText="1"/>
    </xf>
    <xf numFmtId="9" fontId="44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1" fontId="5" fillId="0" borderId="0" xfId="6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28977\AppData\Local\Microsoft\Windows\Temporary%20Internet%20Files\Content.Outlook\UEP4L159\Monthly%20Summary%20and%20Assignment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ummary and Assignment "/>
    </sheetNames>
    <sheetDataSet>
      <sheetData sheetId="0">
        <row r="2">
          <cell r="A2" t="str">
            <v>AA</v>
          </cell>
          <cell r="B2">
            <v>9574</v>
          </cell>
          <cell r="C2">
            <v>10</v>
          </cell>
          <cell r="E2">
            <v>130</v>
          </cell>
          <cell r="F2">
            <v>126</v>
          </cell>
          <cell r="G2">
            <v>126</v>
          </cell>
          <cell r="I2">
            <v>4</v>
          </cell>
        </row>
        <row r="3">
          <cell r="A3" t="str">
            <v>AE</v>
          </cell>
          <cell r="B3">
            <v>3889</v>
          </cell>
          <cell r="C3">
            <v>6</v>
          </cell>
          <cell r="E3">
            <v>124</v>
          </cell>
          <cell r="F3">
            <v>8</v>
          </cell>
          <cell r="G3">
            <v>8</v>
          </cell>
          <cell r="I3">
            <v>116</v>
          </cell>
        </row>
        <row r="4">
          <cell r="A4" t="str">
            <v>AK</v>
          </cell>
          <cell r="B4">
            <v>21050</v>
          </cell>
          <cell r="C4">
            <v>22</v>
          </cell>
          <cell r="D4">
            <v>20</v>
          </cell>
          <cell r="E4">
            <v>426</v>
          </cell>
          <cell r="F4">
            <v>62</v>
          </cell>
          <cell r="G4">
            <v>58</v>
          </cell>
          <cell r="H4">
            <v>4</v>
          </cell>
          <cell r="I4">
            <v>359</v>
          </cell>
          <cell r="J4">
            <v>5</v>
          </cell>
          <cell r="K4">
            <v>3</v>
          </cell>
          <cell r="L4">
            <v>2</v>
          </cell>
        </row>
        <row r="5">
          <cell r="A5" t="str">
            <v>AL</v>
          </cell>
          <cell r="B5">
            <v>334293</v>
          </cell>
          <cell r="C5">
            <v>65</v>
          </cell>
          <cell r="D5">
            <v>30</v>
          </cell>
          <cell r="E5">
            <v>5368</v>
          </cell>
          <cell r="F5">
            <v>1140</v>
          </cell>
          <cell r="G5">
            <v>1120</v>
          </cell>
          <cell r="H5">
            <v>20</v>
          </cell>
          <cell r="I5">
            <v>4183</v>
          </cell>
          <cell r="J5">
            <v>45</v>
          </cell>
          <cell r="K5">
            <v>45</v>
          </cell>
        </row>
        <row r="6">
          <cell r="A6" t="str">
            <v>AP</v>
          </cell>
          <cell r="B6">
            <v>2070</v>
          </cell>
          <cell r="C6">
            <v>4</v>
          </cell>
          <cell r="E6">
            <v>11</v>
          </cell>
          <cell r="F6">
            <v>4</v>
          </cell>
          <cell r="G6">
            <v>4</v>
          </cell>
          <cell r="I6">
            <v>7</v>
          </cell>
        </row>
        <row r="7">
          <cell r="A7" t="str">
            <v>AR</v>
          </cell>
          <cell r="B7">
            <v>199760</v>
          </cell>
          <cell r="C7">
            <v>61</v>
          </cell>
          <cell r="D7">
            <v>80</v>
          </cell>
          <cell r="E7">
            <v>3323</v>
          </cell>
          <cell r="F7">
            <v>711</v>
          </cell>
          <cell r="G7">
            <v>703</v>
          </cell>
          <cell r="H7">
            <v>8</v>
          </cell>
          <cell r="I7">
            <v>2593</v>
          </cell>
          <cell r="J7">
            <v>19</v>
          </cell>
          <cell r="K7">
            <v>18</v>
          </cell>
          <cell r="L7">
            <v>1</v>
          </cell>
        </row>
        <row r="8">
          <cell r="A8" t="str">
            <v>AS</v>
          </cell>
          <cell r="B8">
            <v>1499</v>
          </cell>
        </row>
        <row r="9">
          <cell r="A9" t="str">
            <v>AZ</v>
          </cell>
          <cell r="B9">
            <v>228326</v>
          </cell>
          <cell r="C9">
            <v>84</v>
          </cell>
          <cell r="D9">
            <v>79</v>
          </cell>
          <cell r="E9">
            <v>5764</v>
          </cell>
          <cell r="F9">
            <v>973</v>
          </cell>
          <cell r="G9">
            <v>948</v>
          </cell>
          <cell r="H9">
            <v>25</v>
          </cell>
          <cell r="I9">
            <v>4744</v>
          </cell>
          <cell r="J9">
            <v>47</v>
          </cell>
          <cell r="K9">
            <v>44</v>
          </cell>
          <cell r="L9">
            <v>3</v>
          </cell>
        </row>
        <row r="10">
          <cell r="A10" t="str">
            <v>CA</v>
          </cell>
          <cell r="B10">
            <v>1195059</v>
          </cell>
          <cell r="C10">
            <v>156</v>
          </cell>
          <cell r="D10">
            <v>510</v>
          </cell>
          <cell r="E10">
            <v>24280</v>
          </cell>
          <cell r="F10">
            <v>6035</v>
          </cell>
          <cell r="G10">
            <v>5858</v>
          </cell>
          <cell r="H10">
            <v>177</v>
          </cell>
          <cell r="I10">
            <v>18165</v>
          </cell>
          <cell r="J10">
            <v>80</v>
          </cell>
          <cell r="K10">
            <v>77</v>
          </cell>
          <cell r="L10">
            <v>3</v>
          </cell>
        </row>
        <row r="11">
          <cell r="A11" t="str">
            <v>CO</v>
          </cell>
          <cell r="B11">
            <v>151210</v>
          </cell>
          <cell r="C11">
            <v>67</v>
          </cell>
          <cell r="D11">
            <v>74</v>
          </cell>
          <cell r="E11">
            <v>3090</v>
          </cell>
          <cell r="F11">
            <v>562</v>
          </cell>
          <cell r="G11">
            <v>543</v>
          </cell>
          <cell r="H11">
            <v>19</v>
          </cell>
          <cell r="I11">
            <v>2480</v>
          </cell>
          <cell r="J11">
            <v>48</v>
          </cell>
          <cell r="K11">
            <v>46</v>
          </cell>
          <cell r="L11">
            <v>2</v>
          </cell>
        </row>
        <row r="12">
          <cell r="A12" t="str">
            <v>CT</v>
          </cell>
          <cell r="B12">
            <v>127062</v>
          </cell>
          <cell r="C12">
            <v>55</v>
          </cell>
          <cell r="D12">
            <v>96</v>
          </cell>
          <cell r="E12">
            <v>2426</v>
          </cell>
          <cell r="F12">
            <v>505</v>
          </cell>
          <cell r="G12">
            <v>501</v>
          </cell>
          <cell r="H12">
            <v>4</v>
          </cell>
          <cell r="I12">
            <v>1895</v>
          </cell>
          <cell r="J12">
            <v>26</v>
          </cell>
          <cell r="K12">
            <v>22</v>
          </cell>
          <cell r="L12">
            <v>4</v>
          </cell>
        </row>
        <row r="13">
          <cell r="A13" t="str">
            <v>DC</v>
          </cell>
          <cell r="B13">
            <v>31795</v>
          </cell>
          <cell r="C13">
            <v>39</v>
          </cell>
          <cell r="D13">
            <v>45</v>
          </cell>
          <cell r="E13">
            <v>2383</v>
          </cell>
          <cell r="F13">
            <v>416</v>
          </cell>
          <cell r="G13">
            <v>412</v>
          </cell>
          <cell r="H13">
            <v>4</v>
          </cell>
          <cell r="I13">
            <v>1960</v>
          </cell>
          <cell r="J13">
            <v>7</v>
          </cell>
          <cell r="K13">
            <v>7</v>
          </cell>
        </row>
        <row r="14">
          <cell r="A14" t="str">
            <v>DE</v>
          </cell>
          <cell r="B14">
            <v>39129</v>
          </cell>
          <cell r="C14">
            <v>25</v>
          </cell>
          <cell r="D14">
            <v>25</v>
          </cell>
          <cell r="E14">
            <v>1977</v>
          </cell>
          <cell r="F14">
            <v>129</v>
          </cell>
          <cell r="G14">
            <v>128</v>
          </cell>
          <cell r="H14">
            <v>1</v>
          </cell>
          <cell r="I14">
            <v>1842</v>
          </cell>
          <cell r="J14">
            <v>6</v>
          </cell>
          <cell r="K14">
            <v>6</v>
          </cell>
        </row>
        <row r="15">
          <cell r="A15" t="str">
            <v>FL</v>
          </cell>
          <cell r="B15">
            <v>835117</v>
          </cell>
          <cell r="C15">
            <v>134</v>
          </cell>
          <cell r="D15">
            <v>472</v>
          </cell>
          <cell r="E15">
            <v>19235</v>
          </cell>
          <cell r="F15">
            <v>4749</v>
          </cell>
          <cell r="G15">
            <v>4661</v>
          </cell>
          <cell r="H15">
            <v>88</v>
          </cell>
          <cell r="I15">
            <v>12902</v>
          </cell>
          <cell r="J15">
            <v>1584</v>
          </cell>
          <cell r="K15">
            <v>1573</v>
          </cell>
          <cell r="L15">
            <v>11</v>
          </cell>
        </row>
        <row r="16">
          <cell r="A16" t="str">
            <v>GA</v>
          </cell>
          <cell r="B16">
            <v>443397</v>
          </cell>
          <cell r="C16">
            <v>106</v>
          </cell>
          <cell r="D16">
            <v>101</v>
          </cell>
          <cell r="E16">
            <v>11974</v>
          </cell>
          <cell r="F16">
            <v>2078</v>
          </cell>
          <cell r="G16">
            <v>2043</v>
          </cell>
          <cell r="H16">
            <v>35</v>
          </cell>
          <cell r="I16">
            <v>5295</v>
          </cell>
          <cell r="J16">
            <v>4601</v>
          </cell>
          <cell r="K16">
            <v>4599</v>
          </cell>
          <cell r="L16">
            <v>2</v>
          </cell>
        </row>
        <row r="17">
          <cell r="A17" t="str">
            <v>HI</v>
          </cell>
          <cell r="B17">
            <v>36471</v>
          </cell>
          <cell r="C17">
            <v>33</v>
          </cell>
          <cell r="D17">
            <v>32</v>
          </cell>
          <cell r="E17">
            <v>1379</v>
          </cell>
          <cell r="F17">
            <v>222</v>
          </cell>
          <cell r="G17">
            <v>212</v>
          </cell>
          <cell r="H17">
            <v>10</v>
          </cell>
          <cell r="I17">
            <v>1152</v>
          </cell>
          <cell r="J17">
            <v>5</v>
          </cell>
          <cell r="K17">
            <v>3</v>
          </cell>
          <cell r="L17">
            <v>2</v>
          </cell>
        </row>
        <row r="18">
          <cell r="A18" t="str">
            <v>IA</v>
          </cell>
          <cell r="B18">
            <v>115742</v>
          </cell>
          <cell r="C18">
            <v>47</v>
          </cell>
          <cell r="D18">
            <v>129</v>
          </cell>
          <cell r="E18">
            <v>5048</v>
          </cell>
          <cell r="F18">
            <v>1235</v>
          </cell>
          <cell r="G18">
            <v>1228</v>
          </cell>
          <cell r="H18">
            <v>7</v>
          </cell>
          <cell r="I18">
            <v>3760</v>
          </cell>
          <cell r="J18">
            <v>53</v>
          </cell>
          <cell r="K18">
            <v>53</v>
          </cell>
        </row>
        <row r="19">
          <cell r="A19" t="str">
            <v>ID</v>
          </cell>
          <cell r="B19">
            <v>66919</v>
          </cell>
          <cell r="C19">
            <v>35</v>
          </cell>
          <cell r="D19">
            <v>32</v>
          </cell>
          <cell r="E19">
            <v>1721</v>
          </cell>
          <cell r="F19">
            <v>214</v>
          </cell>
          <cell r="G19">
            <v>210</v>
          </cell>
          <cell r="H19">
            <v>4</v>
          </cell>
          <cell r="I19">
            <v>1497</v>
          </cell>
          <cell r="J19">
            <v>10</v>
          </cell>
          <cell r="K19">
            <v>10</v>
          </cell>
        </row>
        <row r="20">
          <cell r="A20" t="str">
            <v>IL</v>
          </cell>
          <cell r="B20">
            <v>462242</v>
          </cell>
          <cell r="C20">
            <v>84</v>
          </cell>
          <cell r="D20">
            <v>243</v>
          </cell>
          <cell r="E20">
            <v>14064</v>
          </cell>
          <cell r="F20">
            <v>3501</v>
          </cell>
          <cell r="G20">
            <v>3485</v>
          </cell>
          <cell r="H20">
            <v>16</v>
          </cell>
          <cell r="I20">
            <v>5283</v>
          </cell>
          <cell r="J20">
            <v>5280</v>
          </cell>
          <cell r="K20">
            <v>5279</v>
          </cell>
          <cell r="L20">
            <v>1</v>
          </cell>
        </row>
        <row r="21">
          <cell r="A21" t="str">
            <v>IN</v>
          </cell>
          <cell r="B21">
            <v>298299</v>
          </cell>
          <cell r="C21">
            <v>84</v>
          </cell>
          <cell r="D21">
            <v>237</v>
          </cell>
          <cell r="E21">
            <v>10400</v>
          </cell>
          <cell r="F21">
            <v>1080</v>
          </cell>
          <cell r="G21">
            <v>1067</v>
          </cell>
          <cell r="H21">
            <v>13</v>
          </cell>
          <cell r="I21">
            <v>4292</v>
          </cell>
          <cell r="J21">
            <v>5028</v>
          </cell>
          <cell r="K21">
            <v>5028</v>
          </cell>
        </row>
        <row r="22">
          <cell r="A22" t="str">
            <v>KS</v>
          </cell>
          <cell r="B22">
            <v>106580</v>
          </cell>
          <cell r="C22">
            <v>46</v>
          </cell>
          <cell r="D22">
            <v>94</v>
          </cell>
          <cell r="E22">
            <v>3072</v>
          </cell>
          <cell r="F22">
            <v>466</v>
          </cell>
          <cell r="G22">
            <v>460</v>
          </cell>
          <cell r="H22">
            <v>6</v>
          </cell>
          <cell r="I22">
            <v>2590</v>
          </cell>
          <cell r="J22">
            <v>16</v>
          </cell>
          <cell r="K22">
            <v>15</v>
          </cell>
          <cell r="L22">
            <v>1</v>
          </cell>
        </row>
        <row r="23">
          <cell r="A23" t="str">
            <v>KY</v>
          </cell>
          <cell r="B23">
            <v>311506</v>
          </cell>
          <cell r="C23">
            <v>55</v>
          </cell>
          <cell r="D23">
            <v>43</v>
          </cell>
          <cell r="E23">
            <v>4450</v>
          </cell>
          <cell r="F23">
            <v>491</v>
          </cell>
          <cell r="G23">
            <v>476</v>
          </cell>
          <cell r="H23">
            <v>15</v>
          </cell>
          <cell r="I23">
            <v>3925</v>
          </cell>
          <cell r="J23">
            <v>34</v>
          </cell>
          <cell r="K23">
            <v>34</v>
          </cell>
        </row>
        <row r="24">
          <cell r="A24" t="str">
            <v>LA</v>
          </cell>
          <cell r="B24">
            <v>268625</v>
          </cell>
          <cell r="C24">
            <v>60</v>
          </cell>
          <cell r="D24">
            <v>85</v>
          </cell>
          <cell r="E24">
            <v>3806</v>
          </cell>
          <cell r="F24">
            <v>951</v>
          </cell>
          <cell r="G24">
            <v>943</v>
          </cell>
          <cell r="H24">
            <v>8</v>
          </cell>
          <cell r="I24">
            <v>2840</v>
          </cell>
          <cell r="J24">
            <v>15</v>
          </cell>
          <cell r="K24">
            <v>15</v>
          </cell>
        </row>
        <row r="25">
          <cell r="A25" t="str">
            <v>MA</v>
          </cell>
          <cell r="B25">
            <v>319466</v>
          </cell>
          <cell r="C25">
            <v>72</v>
          </cell>
          <cell r="D25">
            <v>193</v>
          </cell>
          <cell r="E25">
            <v>12217</v>
          </cell>
          <cell r="F25">
            <v>1349</v>
          </cell>
          <cell r="G25">
            <v>1324</v>
          </cell>
          <cell r="H25">
            <v>25</v>
          </cell>
          <cell r="I25">
            <v>9884</v>
          </cell>
          <cell r="J25">
            <v>984</v>
          </cell>
          <cell r="K25">
            <v>975</v>
          </cell>
          <cell r="L25">
            <v>9</v>
          </cell>
        </row>
        <row r="26">
          <cell r="A26" t="str">
            <v>MD</v>
          </cell>
          <cell r="B26">
            <v>205852</v>
          </cell>
          <cell r="C26">
            <v>78</v>
          </cell>
          <cell r="D26">
            <v>100</v>
          </cell>
          <cell r="E26">
            <v>10707</v>
          </cell>
          <cell r="F26">
            <v>1811</v>
          </cell>
          <cell r="G26">
            <v>1806</v>
          </cell>
          <cell r="H26">
            <v>5</v>
          </cell>
          <cell r="I26">
            <v>8881</v>
          </cell>
          <cell r="J26">
            <v>15</v>
          </cell>
          <cell r="K26">
            <v>14</v>
          </cell>
          <cell r="L26">
            <v>1</v>
          </cell>
        </row>
        <row r="27">
          <cell r="A27" t="str">
            <v>ME</v>
          </cell>
          <cell r="B27">
            <v>84095</v>
          </cell>
          <cell r="C27">
            <v>26</v>
          </cell>
          <cell r="D27">
            <v>50</v>
          </cell>
          <cell r="E27">
            <v>2624</v>
          </cell>
          <cell r="F27">
            <v>394</v>
          </cell>
          <cell r="G27">
            <v>394</v>
          </cell>
          <cell r="I27">
            <v>2144</v>
          </cell>
          <cell r="J27">
            <v>86</v>
          </cell>
          <cell r="K27">
            <v>81</v>
          </cell>
          <cell r="L27">
            <v>5</v>
          </cell>
        </row>
        <row r="28">
          <cell r="A28" t="str">
            <v>MI</v>
          </cell>
          <cell r="B28">
            <v>531910</v>
          </cell>
          <cell r="C28">
            <v>84</v>
          </cell>
          <cell r="D28">
            <v>143</v>
          </cell>
          <cell r="E28">
            <v>7684</v>
          </cell>
          <cell r="F28">
            <v>1702</v>
          </cell>
          <cell r="G28">
            <v>1677</v>
          </cell>
          <cell r="H28">
            <v>25</v>
          </cell>
          <cell r="I28">
            <v>5939</v>
          </cell>
          <cell r="J28">
            <v>43</v>
          </cell>
          <cell r="K28">
            <v>42</v>
          </cell>
          <cell r="L28">
            <v>1</v>
          </cell>
        </row>
        <row r="29">
          <cell r="A29" t="str">
            <v>MN</v>
          </cell>
          <cell r="B29">
            <v>185268</v>
          </cell>
          <cell r="C29">
            <v>51</v>
          </cell>
          <cell r="D29">
            <v>133</v>
          </cell>
          <cell r="E29">
            <v>5842</v>
          </cell>
          <cell r="F29">
            <v>1021</v>
          </cell>
          <cell r="G29">
            <v>1012</v>
          </cell>
          <cell r="H29">
            <v>9</v>
          </cell>
          <cell r="I29">
            <v>4754</v>
          </cell>
          <cell r="J29">
            <v>67</v>
          </cell>
          <cell r="K29">
            <v>67</v>
          </cell>
        </row>
        <row r="30">
          <cell r="A30" t="str">
            <v>MO</v>
          </cell>
          <cell r="B30">
            <v>311879</v>
          </cell>
          <cell r="C30">
            <v>70</v>
          </cell>
          <cell r="D30">
            <v>189</v>
          </cell>
          <cell r="E30">
            <v>6644</v>
          </cell>
          <cell r="F30">
            <v>2118</v>
          </cell>
          <cell r="G30">
            <v>2114</v>
          </cell>
          <cell r="H30">
            <v>4</v>
          </cell>
          <cell r="I30">
            <v>4445</v>
          </cell>
          <cell r="J30">
            <v>81</v>
          </cell>
          <cell r="K30">
            <v>81</v>
          </cell>
        </row>
        <row r="31">
          <cell r="A31" t="str">
            <v>MS</v>
          </cell>
          <cell r="B31">
            <v>199474</v>
          </cell>
          <cell r="C31">
            <v>60</v>
          </cell>
          <cell r="D31">
            <v>30</v>
          </cell>
          <cell r="E31">
            <v>1851</v>
          </cell>
          <cell r="F31">
            <v>420</v>
          </cell>
          <cell r="G31">
            <v>409</v>
          </cell>
          <cell r="H31">
            <v>11</v>
          </cell>
          <cell r="I31">
            <v>1264</v>
          </cell>
          <cell r="J31">
            <v>167</v>
          </cell>
          <cell r="K31">
            <v>167</v>
          </cell>
        </row>
        <row r="32">
          <cell r="A32" t="str">
            <v>MT</v>
          </cell>
          <cell r="B32">
            <v>39442</v>
          </cell>
          <cell r="C32">
            <v>22</v>
          </cell>
          <cell r="D32">
            <v>17</v>
          </cell>
          <cell r="E32">
            <v>1063</v>
          </cell>
          <cell r="F32">
            <v>50</v>
          </cell>
          <cell r="G32">
            <v>47</v>
          </cell>
          <cell r="H32">
            <v>3</v>
          </cell>
          <cell r="I32">
            <v>996</v>
          </cell>
          <cell r="J32">
            <v>17</v>
          </cell>
          <cell r="K32">
            <v>17</v>
          </cell>
        </row>
        <row r="33">
          <cell r="A33" t="str">
            <v>NC</v>
          </cell>
          <cell r="B33">
            <v>469288</v>
          </cell>
          <cell r="C33">
            <v>89</v>
          </cell>
          <cell r="D33">
            <v>89</v>
          </cell>
          <cell r="E33">
            <v>11487</v>
          </cell>
          <cell r="F33">
            <v>1527</v>
          </cell>
          <cell r="G33">
            <v>1501</v>
          </cell>
          <cell r="H33">
            <v>26</v>
          </cell>
          <cell r="I33">
            <v>9848</v>
          </cell>
          <cell r="J33">
            <v>112</v>
          </cell>
          <cell r="K33">
            <v>105</v>
          </cell>
          <cell r="L33">
            <v>7</v>
          </cell>
        </row>
        <row r="34">
          <cell r="A34" t="str">
            <v>ND</v>
          </cell>
          <cell r="B34">
            <v>21346</v>
          </cell>
          <cell r="C34">
            <v>14</v>
          </cell>
          <cell r="D34">
            <v>23</v>
          </cell>
          <cell r="E34">
            <v>551</v>
          </cell>
          <cell r="F34">
            <v>60</v>
          </cell>
          <cell r="G34">
            <v>59</v>
          </cell>
          <cell r="H34">
            <v>1</v>
          </cell>
          <cell r="I34">
            <v>472</v>
          </cell>
          <cell r="J34">
            <v>19</v>
          </cell>
          <cell r="K34">
            <v>19</v>
          </cell>
        </row>
        <row r="35">
          <cell r="A35" t="str">
            <v>NE</v>
          </cell>
          <cell r="B35">
            <v>61138</v>
          </cell>
          <cell r="C35">
            <v>25</v>
          </cell>
          <cell r="D35">
            <v>30</v>
          </cell>
          <cell r="E35">
            <v>1349</v>
          </cell>
          <cell r="F35">
            <v>372</v>
          </cell>
          <cell r="G35">
            <v>364</v>
          </cell>
          <cell r="H35">
            <v>8</v>
          </cell>
          <cell r="I35">
            <v>947</v>
          </cell>
          <cell r="J35">
            <v>30</v>
          </cell>
          <cell r="K35">
            <v>27</v>
          </cell>
          <cell r="L35">
            <v>3</v>
          </cell>
        </row>
        <row r="36">
          <cell r="A36" t="str">
            <v>NH</v>
          </cell>
          <cell r="B36">
            <v>65379</v>
          </cell>
          <cell r="C36">
            <v>29</v>
          </cell>
          <cell r="D36">
            <v>19</v>
          </cell>
          <cell r="E36">
            <v>4316</v>
          </cell>
          <cell r="F36">
            <v>310</v>
          </cell>
          <cell r="G36">
            <v>304</v>
          </cell>
          <cell r="H36">
            <v>6</v>
          </cell>
          <cell r="I36">
            <v>584</v>
          </cell>
          <cell r="J36">
            <v>3422</v>
          </cell>
          <cell r="K36">
            <v>3412</v>
          </cell>
          <cell r="L36">
            <v>10</v>
          </cell>
        </row>
        <row r="37">
          <cell r="A37" t="str">
            <v>NJ</v>
          </cell>
          <cell r="B37">
            <v>298785</v>
          </cell>
          <cell r="C37">
            <v>60</v>
          </cell>
          <cell r="D37">
            <v>95</v>
          </cell>
          <cell r="E37">
            <v>6751</v>
          </cell>
          <cell r="F37">
            <v>1435</v>
          </cell>
          <cell r="G37">
            <v>1404</v>
          </cell>
          <cell r="H37">
            <v>31</v>
          </cell>
          <cell r="I37">
            <v>5293</v>
          </cell>
          <cell r="J37">
            <v>23</v>
          </cell>
          <cell r="K37">
            <v>23</v>
          </cell>
        </row>
        <row r="38">
          <cell r="A38" t="str">
            <v>NM</v>
          </cell>
          <cell r="B38">
            <v>100930</v>
          </cell>
          <cell r="C38">
            <v>33</v>
          </cell>
          <cell r="D38">
            <v>35</v>
          </cell>
          <cell r="E38">
            <v>2545</v>
          </cell>
          <cell r="F38">
            <v>289</v>
          </cell>
          <cell r="G38">
            <v>276</v>
          </cell>
          <cell r="H38">
            <v>13</v>
          </cell>
          <cell r="I38">
            <v>2237</v>
          </cell>
          <cell r="J38">
            <v>19</v>
          </cell>
          <cell r="K38">
            <v>19</v>
          </cell>
        </row>
        <row r="39">
          <cell r="A39" t="str">
            <v>NV</v>
          </cell>
          <cell r="B39">
            <v>98654</v>
          </cell>
          <cell r="C39">
            <v>74</v>
          </cell>
          <cell r="D39">
            <v>43</v>
          </cell>
          <cell r="E39">
            <v>2191</v>
          </cell>
          <cell r="F39">
            <v>840</v>
          </cell>
          <cell r="G39">
            <v>828</v>
          </cell>
          <cell r="H39">
            <v>12</v>
          </cell>
          <cell r="I39">
            <v>1328</v>
          </cell>
          <cell r="J39">
            <v>23</v>
          </cell>
          <cell r="K39">
            <v>23</v>
          </cell>
        </row>
        <row r="40">
          <cell r="A40" t="str">
            <v>NY</v>
          </cell>
          <cell r="B40">
            <v>837257</v>
          </cell>
          <cell r="C40">
            <v>103</v>
          </cell>
          <cell r="D40">
            <v>418</v>
          </cell>
          <cell r="E40">
            <v>29541</v>
          </cell>
          <cell r="F40">
            <v>11696</v>
          </cell>
          <cell r="G40">
            <v>11614</v>
          </cell>
          <cell r="H40">
            <v>82</v>
          </cell>
          <cell r="I40">
            <v>17739</v>
          </cell>
          <cell r="J40">
            <v>106</v>
          </cell>
          <cell r="K40">
            <v>94</v>
          </cell>
          <cell r="L40">
            <v>12</v>
          </cell>
        </row>
        <row r="41">
          <cell r="A41" t="str">
            <v>OH</v>
          </cell>
          <cell r="B41">
            <v>567610</v>
          </cell>
          <cell r="C41">
            <v>87</v>
          </cell>
          <cell r="D41">
            <v>145</v>
          </cell>
          <cell r="E41">
            <v>8339</v>
          </cell>
          <cell r="F41">
            <v>1442</v>
          </cell>
          <cell r="G41">
            <v>1410</v>
          </cell>
          <cell r="H41">
            <v>32</v>
          </cell>
          <cell r="I41">
            <v>6834</v>
          </cell>
          <cell r="J41">
            <v>63</v>
          </cell>
          <cell r="K41">
            <v>63</v>
          </cell>
        </row>
        <row r="42">
          <cell r="A42" t="str">
            <v>OK</v>
          </cell>
          <cell r="B42">
            <v>192650</v>
          </cell>
          <cell r="C42">
            <v>65</v>
          </cell>
          <cell r="D42">
            <v>34</v>
          </cell>
          <cell r="E42">
            <v>4107</v>
          </cell>
          <cell r="F42">
            <v>785</v>
          </cell>
          <cell r="G42">
            <v>778</v>
          </cell>
          <cell r="H42">
            <v>7</v>
          </cell>
          <cell r="I42">
            <v>3295</v>
          </cell>
          <cell r="J42">
            <v>27</v>
          </cell>
          <cell r="K42">
            <v>25</v>
          </cell>
          <cell r="L42">
            <v>2</v>
          </cell>
        </row>
        <row r="43">
          <cell r="A43" t="str">
            <v>OR</v>
          </cell>
          <cell r="B43">
            <v>167615</v>
          </cell>
          <cell r="C43">
            <v>50</v>
          </cell>
          <cell r="D43">
            <v>69</v>
          </cell>
          <cell r="E43">
            <v>4112</v>
          </cell>
          <cell r="F43">
            <v>353</v>
          </cell>
          <cell r="G43">
            <v>335</v>
          </cell>
          <cell r="H43">
            <v>18</v>
          </cell>
          <cell r="I43">
            <v>3533</v>
          </cell>
          <cell r="J43">
            <v>226</v>
          </cell>
          <cell r="K43">
            <v>226</v>
          </cell>
        </row>
        <row r="44">
          <cell r="A44" t="str">
            <v>PA</v>
          </cell>
          <cell r="B44">
            <v>633689</v>
          </cell>
          <cell r="C44">
            <v>87</v>
          </cell>
          <cell r="D44">
            <v>155</v>
          </cell>
          <cell r="E44">
            <v>17038</v>
          </cell>
          <cell r="F44">
            <v>3296</v>
          </cell>
          <cell r="G44">
            <v>3255</v>
          </cell>
          <cell r="H44">
            <v>41</v>
          </cell>
          <cell r="I44">
            <v>13703</v>
          </cell>
          <cell r="J44">
            <v>39</v>
          </cell>
          <cell r="K44">
            <v>38</v>
          </cell>
          <cell r="L44">
            <v>1</v>
          </cell>
        </row>
        <row r="45">
          <cell r="A45" t="str">
            <v>PR</v>
          </cell>
          <cell r="B45">
            <v>166325</v>
          </cell>
          <cell r="C45">
            <v>18</v>
          </cell>
          <cell r="D45">
            <v>53</v>
          </cell>
          <cell r="E45">
            <v>1949</v>
          </cell>
          <cell r="F45">
            <v>1901</v>
          </cell>
          <cell r="G45">
            <v>1895</v>
          </cell>
          <cell r="H45">
            <v>6</v>
          </cell>
          <cell r="I45">
            <v>44</v>
          </cell>
          <cell r="J45">
            <v>4</v>
          </cell>
          <cell r="K45">
            <v>4</v>
          </cell>
        </row>
        <row r="46">
          <cell r="A46" t="str">
            <v>RI</v>
          </cell>
          <cell r="B46">
            <v>58123</v>
          </cell>
          <cell r="C46">
            <v>22</v>
          </cell>
          <cell r="D46">
            <v>15</v>
          </cell>
          <cell r="E46">
            <v>1805</v>
          </cell>
          <cell r="F46">
            <v>231</v>
          </cell>
          <cell r="G46">
            <v>228</v>
          </cell>
          <cell r="H46">
            <v>3</v>
          </cell>
          <cell r="I46">
            <v>1557</v>
          </cell>
          <cell r="J46">
            <v>17</v>
          </cell>
          <cell r="K46">
            <v>17</v>
          </cell>
        </row>
        <row r="47">
          <cell r="A47" t="str">
            <v>SC</v>
          </cell>
          <cell r="B47">
            <v>253311</v>
          </cell>
          <cell r="C47">
            <v>59</v>
          </cell>
          <cell r="D47">
            <v>124</v>
          </cell>
          <cell r="E47">
            <v>6511</v>
          </cell>
          <cell r="F47">
            <v>932</v>
          </cell>
          <cell r="G47">
            <v>915</v>
          </cell>
          <cell r="H47">
            <v>17</v>
          </cell>
          <cell r="I47">
            <v>3481</v>
          </cell>
          <cell r="J47">
            <v>2098</v>
          </cell>
          <cell r="K47">
            <v>2094</v>
          </cell>
          <cell r="L47">
            <v>4</v>
          </cell>
        </row>
        <row r="48">
          <cell r="A48" t="str">
            <v>SD</v>
          </cell>
          <cell r="B48">
            <v>28481</v>
          </cell>
          <cell r="C48">
            <v>20</v>
          </cell>
          <cell r="D48">
            <v>13</v>
          </cell>
          <cell r="E48">
            <v>3818</v>
          </cell>
          <cell r="F48">
            <v>58</v>
          </cell>
          <cell r="G48">
            <v>57</v>
          </cell>
          <cell r="H48">
            <v>1</v>
          </cell>
          <cell r="I48">
            <v>91</v>
          </cell>
          <cell r="J48">
            <v>3669</v>
          </cell>
          <cell r="K48">
            <v>3640</v>
          </cell>
          <cell r="L48">
            <v>29</v>
          </cell>
        </row>
        <row r="49">
          <cell r="A49" t="str">
            <v>TN</v>
          </cell>
          <cell r="B49">
            <v>364585</v>
          </cell>
          <cell r="C49">
            <v>89</v>
          </cell>
          <cell r="D49">
            <v>131</v>
          </cell>
          <cell r="E49">
            <v>7364</v>
          </cell>
          <cell r="F49">
            <v>1999</v>
          </cell>
          <cell r="G49">
            <v>1976</v>
          </cell>
          <cell r="H49">
            <v>23</v>
          </cell>
          <cell r="I49">
            <v>5305</v>
          </cell>
          <cell r="J49">
            <v>60</v>
          </cell>
          <cell r="K49">
            <v>59</v>
          </cell>
          <cell r="L49">
            <v>1</v>
          </cell>
        </row>
        <row r="50">
          <cell r="A50" t="str">
            <v>TX</v>
          </cell>
          <cell r="B50">
            <v>915951</v>
          </cell>
          <cell r="C50">
            <v>142</v>
          </cell>
          <cell r="D50">
            <v>326</v>
          </cell>
          <cell r="E50">
            <v>23077</v>
          </cell>
          <cell r="F50">
            <v>4776</v>
          </cell>
          <cell r="G50">
            <v>4695</v>
          </cell>
          <cell r="H50">
            <v>81</v>
          </cell>
          <cell r="I50">
            <v>18219</v>
          </cell>
          <cell r="J50">
            <v>82</v>
          </cell>
          <cell r="K50">
            <v>80</v>
          </cell>
          <cell r="L50">
            <v>2</v>
          </cell>
        </row>
        <row r="51">
          <cell r="A51" t="str">
            <v>UT</v>
          </cell>
          <cell r="B51">
            <v>70931</v>
          </cell>
          <cell r="C51">
            <v>37</v>
          </cell>
          <cell r="D51">
            <v>42</v>
          </cell>
          <cell r="E51">
            <v>3591</v>
          </cell>
          <cell r="F51">
            <v>239</v>
          </cell>
          <cell r="G51">
            <v>233</v>
          </cell>
          <cell r="H51">
            <v>6</v>
          </cell>
          <cell r="I51">
            <v>3340</v>
          </cell>
          <cell r="J51">
            <v>12</v>
          </cell>
          <cell r="K51">
            <v>11</v>
          </cell>
          <cell r="L51">
            <v>1</v>
          </cell>
        </row>
        <row r="52">
          <cell r="A52" t="str">
            <v>VA</v>
          </cell>
          <cell r="B52">
            <v>314910</v>
          </cell>
          <cell r="C52">
            <v>84</v>
          </cell>
          <cell r="D52">
            <v>124</v>
          </cell>
          <cell r="E52">
            <v>7376</v>
          </cell>
          <cell r="F52">
            <v>1539</v>
          </cell>
          <cell r="G52">
            <v>1512</v>
          </cell>
          <cell r="H52">
            <v>27</v>
          </cell>
          <cell r="I52">
            <v>5799</v>
          </cell>
          <cell r="J52">
            <v>38</v>
          </cell>
          <cell r="K52">
            <v>37</v>
          </cell>
          <cell r="L52">
            <v>1</v>
          </cell>
        </row>
        <row r="53">
          <cell r="A53" t="str">
            <v>VI</v>
          </cell>
          <cell r="B53">
            <v>1918</v>
          </cell>
          <cell r="C53">
            <v>4</v>
          </cell>
          <cell r="D53">
            <v>4</v>
          </cell>
          <cell r="E53">
            <v>28</v>
          </cell>
          <cell r="F53">
            <v>22</v>
          </cell>
          <cell r="G53">
            <v>22</v>
          </cell>
          <cell r="I53">
            <v>6</v>
          </cell>
        </row>
        <row r="54">
          <cell r="A54" t="str">
            <v>VT</v>
          </cell>
          <cell r="B54">
            <v>33073</v>
          </cell>
          <cell r="C54">
            <v>18</v>
          </cell>
          <cell r="D54">
            <v>4</v>
          </cell>
          <cell r="E54">
            <v>4226</v>
          </cell>
          <cell r="F54">
            <v>61</v>
          </cell>
          <cell r="G54">
            <v>56</v>
          </cell>
          <cell r="H54">
            <v>5</v>
          </cell>
          <cell r="I54">
            <v>116</v>
          </cell>
          <cell r="J54">
            <v>4049</v>
          </cell>
          <cell r="K54">
            <v>3578</v>
          </cell>
          <cell r="L54">
            <v>471</v>
          </cell>
        </row>
        <row r="55">
          <cell r="A55" t="str">
            <v>WA</v>
          </cell>
          <cell r="B55">
            <v>278534</v>
          </cell>
          <cell r="C55">
            <v>66</v>
          </cell>
          <cell r="D55">
            <v>115</v>
          </cell>
          <cell r="E55">
            <v>4935</v>
          </cell>
          <cell r="F55">
            <v>1041</v>
          </cell>
          <cell r="G55">
            <v>1009</v>
          </cell>
          <cell r="H55">
            <v>32</v>
          </cell>
          <cell r="I55">
            <v>3862</v>
          </cell>
          <cell r="J55">
            <v>32</v>
          </cell>
          <cell r="K55">
            <v>30</v>
          </cell>
          <cell r="L55">
            <v>2</v>
          </cell>
        </row>
        <row r="56">
          <cell r="A56" t="str">
            <v>WI</v>
          </cell>
          <cell r="B56">
            <v>239328</v>
          </cell>
          <cell r="C56">
            <v>54</v>
          </cell>
          <cell r="D56">
            <v>138</v>
          </cell>
          <cell r="E56">
            <v>8449</v>
          </cell>
          <cell r="F56">
            <v>854</v>
          </cell>
          <cell r="G56">
            <v>817</v>
          </cell>
          <cell r="H56">
            <v>37</v>
          </cell>
          <cell r="I56">
            <v>7553</v>
          </cell>
          <cell r="J56">
            <v>42</v>
          </cell>
          <cell r="K56">
            <v>41</v>
          </cell>
          <cell r="L56">
            <v>1</v>
          </cell>
        </row>
        <row r="57">
          <cell r="A57" t="str">
            <v>WV</v>
          </cell>
          <cell r="B57">
            <v>141247</v>
          </cell>
          <cell r="C57">
            <v>27</v>
          </cell>
          <cell r="D57">
            <v>55</v>
          </cell>
          <cell r="E57">
            <v>3348</v>
          </cell>
          <cell r="F57">
            <v>172</v>
          </cell>
          <cell r="G57">
            <v>162</v>
          </cell>
          <cell r="H57">
            <v>10</v>
          </cell>
          <cell r="I57">
            <v>3159</v>
          </cell>
          <cell r="J57">
            <v>17</v>
          </cell>
          <cell r="K57">
            <v>17</v>
          </cell>
        </row>
        <row r="58">
          <cell r="A58" t="str">
            <v>WY</v>
          </cell>
          <cell r="B58">
            <v>18768</v>
          </cell>
          <cell r="C58">
            <v>15</v>
          </cell>
          <cell r="D58">
            <v>4</v>
          </cell>
          <cell r="E58">
            <v>617</v>
          </cell>
          <cell r="F58">
            <v>32</v>
          </cell>
          <cell r="G58">
            <v>29</v>
          </cell>
          <cell r="H58">
            <v>3</v>
          </cell>
          <cell r="I58">
            <v>567</v>
          </cell>
          <cell r="J58">
            <v>18</v>
          </cell>
          <cell r="K58">
            <v>16</v>
          </cell>
          <cell r="L58">
            <v>2</v>
          </cell>
        </row>
        <row r="59">
          <cell r="A59" t="str">
            <v>XX</v>
          </cell>
          <cell r="B59">
            <v>1738</v>
          </cell>
          <cell r="E59">
            <v>1</v>
          </cell>
          <cell r="I5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7"/>
  <sheetViews>
    <sheetView tabSelected="1" zoomScale="145" zoomScaleNormal="145" zoomScalePageLayoutView="0" workbookViewId="0" topLeftCell="A1">
      <selection activeCell="B5" sqref="B5"/>
    </sheetView>
  </sheetViews>
  <sheetFormatPr defaultColWidth="9.140625" defaultRowHeight="12.75"/>
  <cols>
    <col min="1" max="1" width="9.421875" style="3" customWidth="1"/>
    <col min="2" max="2" width="11.421875" style="2" customWidth="1"/>
    <col min="3" max="3" width="10.140625" style="2" customWidth="1"/>
    <col min="4" max="4" width="12.7109375" style="2" hidden="1" customWidth="1"/>
    <col min="5" max="5" width="0.2890625" style="5" customWidth="1"/>
    <col min="6" max="6" width="10.7109375" style="5" customWidth="1"/>
    <col min="7" max="11" width="10.7109375" style="2" customWidth="1"/>
    <col min="12" max="12" width="12.00390625" style="2" bestFit="1" customWidth="1"/>
    <col min="13" max="13" width="10.421875" style="2" bestFit="1" customWidth="1"/>
    <col min="14" max="14" width="10.28125" style="2" bestFit="1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13</v>
      </c>
      <c r="E1" s="7" t="s">
        <v>14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5" ht="12.75">
      <c r="A2" s="8" t="s">
        <v>15</v>
      </c>
      <c r="B2" s="17">
        <v>21050</v>
      </c>
      <c r="C2" s="17">
        <v>22</v>
      </c>
      <c r="D2" s="9">
        <v>4698.607272984689</v>
      </c>
      <c r="E2" s="9">
        <v>0.10684017004066725</v>
      </c>
      <c r="F2" s="17">
        <v>20</v>
      </c>
      <c r="G2" s="17">
        <v>426</v>
      </c>
      <c r="H2" s="17">
        <v>62</v>
      </c>
      <c r="I2" s="17">
        <v>58</v>
      </c>
      <c r="J2" s="17">
        <v>4</v>
      </c>
      <c r="K2" s="17">
        <v>359</v>
      </c>
      <c r="L2" s="17">
        <v>5</v>
      </c>
      <c r="M2" s="17">
        <v>3</v>
      </c>
      <c r="N2" s="17">
        <v>2</v>
      </c>
      <c r="O2" s="2">
        <v>0.001707273401096819</v>
      </c>
    </row>
    <row r="3" spans="1:15" ht="12.75">
      <c r="A3" s="10" t="s">
        <v>16</v>
      </c>
      <c r="B3" s="18">
        <v>334293</v>
      </c>
      <c r="C3" s="18">
        <v>65</v>
      </c>
      <c r="D3" s="11">
        <v>4698.607272984689</v>
      </c>
      <c r="E3" s="11">
        <v>0.10684017004066725</v>
      </c>
      <c r="F3" s="18">
        <v>30</v>
      </c>
      <c r="G3" s="18">
        <v>5368</v>
      </c>
      <c r="H3" s="18">
        <v>1140</v>
      </c>
      <c r="I3" s="18">
        <v>1120</v>
      </c>
      <c r="J3" s="18">
        <v>20</v>
      </c>
      <c r="K3" s="18">
        <v>4183</v>
      </c>
      <c r="L3" s="18">
        <v>45</v>
      </c>
      <c r="M3" s="18">
        <v>45</v>
      </c>
      <c r="N3" s="18">
        <v>0</v>
      </c>
      <c r="O3" s="2">
        <v>0.025584116527655746</v>
      </c>
    </row>
    <row r="4" spans="1:15" ht="12.75">
      <c r="A4" s="8" t="s">
        <v>17</v>
      </c>
      <c r="B4" s="17">
        <v>199760</v>
      </c>
      <c r="C4" s="17">
        <v>61</v>
      </c>
      <c r="D4" s="9">
        <v>4698.607272984689</v>
      </c>
      <c r="E4" s="9">
        <v>0.10684017004066725</v>
      </c>
      <c r="F4" s="17">
        <v>80</v>
      </c>
      <c r="G4" s="17">
        <v>3323</v>
      </c>
      <c r="H4" s="17">
        <v>711</v>
      </c>
      <c r="I4" s="17">
        <v>703</v>
      </c>
      <c r="J4" s="17">
        <v>8</v>
      </c>
      <c r="K4" s="17">
        <v>2593</v>
      </c>
      <c r="L4" s="17">
        <v>19</v>
      </c>
      <c r="M4" s="17">
        <v>18</v>
      </c>
      <c r="N4" s="17">
        <v>1</v>
      </c>
      <c r="O4" s="2">
        <v>0.016123323436699716</v>
      </c>
    </row>
    <row r="5" spans="1:15" ht="12.75">
      <c r="A5" s="10" t="s">
        <v>19</v>
      </c>
      <c r="B5" s="18">
        <v>228326</v>
      </c>
      <c r="C5" s="18">
        <v>84</v>
      </c>
      <c r="D5" s="11">
        <v>4698.607272984689</v>
      </c>
      <c r="E5" s="11">
        <v>0.10684017004066725</v>
      </c>
      <c r="F5" s="18">
        <v>79</v>
      </c>
      <c r="G5" s="18">
        <v>5764</v>
      </c>
      <c r="H5" s="18">
        <v>973</v>
      </c>
      <c r="I5" s="18">
        <v>948</v>
      </c>
      <c r="J5" s="18">
        <v>25</v>
      </c>
      <c r="K5" s="18">
        <v>4744</v>
      </c>
      <c r="L5" s="18">
        <v>47</v>
      </c>
      <c r="M5" s="18">
        <v>44</v>
      </c>
      <c r="N5" s="18">
        <v>3</v>
      </c>
      <c r="O5" s="2">
        <v>0.013683171697571092</v>
      </c>
    </row>
    <row r="6" spans="1:15" ht="12.75">
      <c r="A6" s="8" t="s">
        <v>20</v>
      </c>
      <c r="B6" s="17">
        <v>1195059</v>
      </c>
      <c r="C6" s="17">
        <v>156</v>
      </c>
      <c r="D6" s="9">
        <v>4698.607272984689</v>
      </c>
      <c r="E6" s="9">
        <v>0.10684017004066725</v>
      </c>
      <c r="F6" s="17">
        <v>510</v>
      </c>
      <c r="G6" s="17">
        <v>24280</v>
      </c>
      <c r="H6" s="17">
        <v>6035</v>
      </c>
      <c r="I6" s="17">
        <v>5858</v>
      </c>
      <c r="J6" s="17">
        <v>177</v>
      </c>
      <c r="K6" s="17">
        <v>18165</v>
      </c>
      <c r="L6" s="17">
        <v>80</v>
      </c>
      <c r="M6" s="17">
        <v>77</v>
      </c>
      <c r="N6" s="17">
        <v>3</v>
      </c>
      <c r="O6" s="2">
        <v>0.09001494905246327</v>
      </c>
    </row>
    <row r="7" spans="1:15" ht="12.75">
      <c r="A7" s="10" t="s">
        <v>21</v>
      </c>
      <c r="B7" s="18">
        <v>151210</v>
      </c>
      <c r="C7" s="18">
        <v>67</v>
      </c>
      <c r="D7" s="11">
        <v>4698.607272984689</v>
      </c>
      <c r="E7" s="11">
        <v>0.10684017004066725</v>
      </c>
      <c r="F7" s="18">
        <v>74</v>
      </c>
      <c r="G7" s="18">
        <v>3090</v>
      </c>
      <c r="H7" s="18">
        <v>562</v>
      </c>
      <c r="I7" s="18">
        <v>543</v>
      </c>
      <c r="J7" s="18">
        <v>19</v>
      </c>
      <c r="K7" s="18">
        <v>2480</v>
      </c>
      <c r="L7" s="18">
        <v>48</v>
      </c>
      <c r="M7" s="18">
        <v>46</v>
      </c>
      <c r="N7" s="18">
        <v>2</v>
      </c>
      <c r="O7" s="2">
        <v>0.010697525286384704</v>
      </c>
    </row>
    <row r="8" spans="1:15" ht="12.75">
      <c r="A8" s="8" t="s">
        <v>22</v>
      </c>
      <c r="B8" s="17">
        <v>127062</v>
      </c>
      <c r="C8" s="17">
        <v>55</v>
      </c>
      <c r="D8" s="9">
        <v>4698.607272984689</v>
      </c>
      <c r="E8" s="9">
        <v>0.10684017004066725</v>
      </c>
      <c r="F8" s="17">
        <v>96</v>
      </c>
      <c r="G8" s="17">
        <v>2426</v>
      </c>
      <c r="H8" s="17">
        <v>505</v>
      </c>
      <c r="I8" s="17">
        <v>501</v>
      </c>
      <c r="J8" s="17">
        <v>4</v>
      </c>
      <c r="K8" s="17">
        <v>1895</v>
      </c>
      <c r="L8" s="17">
        <v>26</v>
      </c>
      <c r="M8" s="17">
        <v>22</v>
      </c>
      <c r="N8" s="17">
        <v>4</v>
      </c>
      <c r="O8" s="2">
        <v>0.009877201237565011</v>
      </c>
    </row>
    <row r="9" spans="1:15" ht="12.75">
      <c r="A9" s="10" t="s">
        <v>23</v>
      </c>
      <c r="B9" s="18">
        <v>31795</v>
      </c>
      <c r="C9" s="18">
        <v>39</v>
      </c>
      <c r="D9" s="11">
        <v>4698.607272984689</v>
      </c>
      <c r="E9" s="11">
        <v>0.10684017004066725</v>
      </c>
      <c r="F9" s="18">
        <v>45</v>
      </c>
      <c r="G9" s="18">
        <v>2383</v>
      </c>
      <c r="H9" s="18">
        <v>416</v>
      </c>
      <c r="I9" s="18">
        <v>412</v>
      </c>
      <c r="J9" s="18">
        <v>4</v>
      </c>
      <c r="K9" s="18">
        <v>1960</v>
      </c>
      <c r="L9" s="18">
        <v>7</v>
      </c>
      <c r="M9" s="18">
        <v>7</v>
      </c>
      <c r="N9" s="18">
        <v>0</v>
      </c>
      <c r="O9" s="2">
        <v>0.004068307592369737</v>
      </c>
    </row>
    <row r="10" spans="1:15" ht="12.75">
      <c r="A10" s="8" t="s">
        <v>24</v>
      </c>
      <c r="B10" s="17">
        <v>39129</v>
      </c>
      <c r="C10" s="17">
        <v>25</v>
      </c>
      <c r="D10" s="9">
        <v>4698.607272984689</v>
      </c>
      <c r="E10" s="9">
        <v>0.10684017004066725</v>
      </c>
      <c r="F10" s="17">
        <v>25</v>
      </c>
      <c r="G10" s="17">
        <v>1977</v>
      </c>
      <c r="H10" s="17">
        <v>129</v>
      </c>
      <c r="I10" s="17">
        <v>128</v>
      </c>
      <c r="J10" s="17">
        <v>1</v>
      </c>
      <c r="K10" s="17">
        <v>1842</v>
      </c>
      <c r="L10" s="17">
        <v>6</v>
      </c>
      <c r="M10" s="17">
        <v>6</v>
      </c>
      <c r="N10" s="17">
        <v>0</v>
      </c>
      <c r="O10" s="2">
        <v>0.0023318856210102893</v>
      </c>
    </row>
    <row r="11" spans="1:15" ht="12.75">
      <c r="A11" s="10" t="s">
        <v>25</v>
      </c>
      <c r="B11" s="18">
        <v>835117</v>
      </c>
      <c r="C11" s="18">
        <v>134</v>
      </c>
      <c r="D11" s="11">
        <v>4698.607272984689</v>
      </c>
      <c r="E11" s="11">
        <v>0.10684017004066725</v>
      </c>
      <c r="F11" s="18">
        <v>472</v>
      </c>
      <c r="G11" s="18">
        <v>19235</v>
      </c>
      <c r="H11" s="18">
        <v>4749</v>
      </c>
      <c r="I11" s="18">
        <v>4661</v>
      </c>
      <c r="J11" s="18">
        <v>88</v>
      </c>
      <c r="K11" s="18">
        <v>12902</v>
      </c>
      <c r="L11" s="18">
        <v>1584</v>
      </c>
      <c r="M11" s="18">
        <v>1573</v>
      </c>
      <c r="N11" s="18">
        <v>11</v>
      </c>
      <c r="O11" s="2">
        <v>0.05029377594743264</v>
      </c>
    </row>
    <row r="12" spans="1:15" ht="12.75">
      <c r="A12" s="8" t="s">
        <v>26</v>
      </c>
      <c r="B12" s="17">
        <v>443397</v>
      </c>
      <c r="C12" s="17">
        <v>106</v>
      </c>
      <c r="D12" s="9">
        <v>4698.607272984689</v>
      </c>
      <c r="E12" s="9">
        <v>0.10684017004066725</v>
      </c>
      <c r="F12" s="17">
        <v>101</v>
      </c>
      <c r="G12" s="17">
        <v>11974</v>
      </c>
      <c r="H12" s="17">
        <v>2078</v>
      </c>
      <c r="I12" s="17">
        <v>2043</v>
      </c>
      <c r="J12" s="17">
        <v>35</v>
      </c>
      <c r="K12" s="17">
        <v>5295</v>
      </c>
      <c r="L12" s="17">
        <v>4601</v>
      </c>
      <c r="M12" s="17">
        <v>4599</v>
      </c>
      <c r="N12" s="17">
        <v>2</v>
      </c>
      <c r="O12" s="2">
        <v>0.03507405818887441</v>
      </c>
    </row>
    <row r="13" spans="1:15" ht="12.75">
      <c r="A13" s="10" t="s">
        <v>28</v>
      </c>
      <c r="B13" s="18">
        <v>36471</v>
      </c>
      <c r="C13" s="18">
        <v>33</v>
      </c>
      <c r="D13" s="11">
        <v>4698.607272984689</v>
      </c>
      <c r="E13" s="11">
        <v>0.10684017004066725</v>
      </c>
      <c r="F13" s="18">
        <v>32</v>
      </c>
      <c r="G13" s="18">
        <v>1379</v>
      </c>
      <c r="H13" s="18">
        <v>222</v>
      </c>
      <c r="I13" s="18">
        <v>212</v>
      </c>
      <c r="J13" s="18">
        <v>10</v>
      </c>
      <c r="K13" s="18">
        <v>1152</v>
      </c>
      <c r="L13" s="18">
        <v>5</v>
      </c>
      <c r="M13" s="18">
        <v>3</v>
      </c>
      <c r="N13" s="18">
        <v>2</v>
      </c>
      <c r="O13" s="2">
        <v>0.0023527060283407386</v>
      </c>
    </row>
    <row r="14" spans="1:15" ht="12.75">
      <c r="A14" s="8" t="s">
        <v>29</v>
      </c>
      <c r="B14" s="17">
        <v>115742</v>
      </c>
      <c r="C14" s="17">
        <v>47</v>
      </c>
      <c r="D14" s="9">
        <v>4698.607272984689</v>
      </c>
      <c r="E14" s="9">
        <v>0.10684017004066725</v>
      </c>
      <c r="F14" s="17">
        <v>129</v>
      </c>
      <c r="G14" s="17">
        <v>5048</v>
      </c>
      <c r="H14" s="17">
        <v>1235</v>
      </c>
      <c r="I14" s="17">
        <v>1228</v>
      </c>
      <c r="J14" s="17">
        <v>7</v>
      </c>
      <c r="K14" s="17">
        <v>3760</v>
      </c>
      <c r="L14" s="17">
        <v>53</v>
      </c>
      <c r="M14" s="17">
        <v>53</v>
      </c>
      <c r="N14" s="17">
        <v>0</v>
      </c>
      <c r="O14" s="2">
        <v>0.008715422508525956</v>
      </c>
    </row>
    <row r="15" spans="1:15" ht="12.75">
      <c r="A15" s="10" t="s">
        <v>30</v>
      </c>
      <c r="B15" s="18">
        <v>66919</v>
      </c>
      <c r="C15" s="18">
        <v>35</v>
      </c>
      <c r="D15" s="11">
        <v>4698.607272984689</v>
      </c>
      <c r="E15" s="11">
        <v>0.10684017004066725</v>
      </c>
      <c r="F15" s="18">
        <v>32</v>
      </c>
      <c r="G15" s="18">
        <v>1721</v>
      </c>
      <c r="H15" s="18">
        <v>214</v>
      </c>
      <c r="I15" s="18">
        <v>210</v>
      </c>
      <c r="J15" s="18">
        <v>4</v>
      </c>
      <c r="K15" s="18">
        <v>1497</v>
      </c>
      <c r="L15" s="18">
        <v>10</v>
      </c>
      <c r="M15" s="18">
        <v>10</v>
      </c>
      <c r="N15" s="18">
        <v>0</v>
      </c>
      <c r="O15" s="2">
        <v>0.0053966495800523845</v>
      </c>
    </row>
    <row r="16" spans="1:15" ht="12.75">
      <c r="A16" s="8" t="s">
        <v>31</v>
      </c>
      <c r="B16" s="17">
        <v>462242</v>
      </c>
      <c r="C16" s="17">
        <v>84</v>
      </c>
      <c r="D16" s="9">
        <v>4698.607272984689</v>
      </c>
      <c r="E16" s="9">
        <v>0.10684017004066725</v>
      </c>
      <c r="F16" s="17">
        <v>243</v>
      </c>
      <c r="G16" s="17">
        <v>14064</v>
      </c>
      <c r="H16" s="17">
        <v>3501</v>
      </c>
      <c r="I16" s="17">
        <v>3485</v>
      </c>
      <c r="J16" s="17">
        <v>16</v>
      </c>
      <c r="K16" s="17">
        <v>5283</v>
      </c>
      <c r="L16" s="17">
        <v>5280</v>
      </c>
      <c r="M16" s="17">
        <v>5279</v>
      </c>
      <c r="N16" s="17">
        <v>1</v>
      </c>
      <c r="O16" s="2">
        <v>0.034020545577953684</v>
      </c>
    </row>
    <row r="17" spans="1:15" ht="12.75">
      <c r="A17" s="10" t="s">
        <v>32</v>
      </c>
      <c r="B17" s="18">
        <v>298299</v>
      </c>
      <c r="C17" s="18">
        <v>84</v>
      </c>
      <c r="D17" s="11">
        <v>4698.607272984689</v>
      </c>
      <c r="E17" s="11">
        <v>0.10684017004066725</v>
      </c>
      <c r="F17" s="18">
        <v>237</v>
      </c>
      <c r="G17" s="18">
        <v>10400</v>
      </c>
      <c r="H17" s="18">
        <v>1080</v>
      </c>
      <c r="I17" s="18">
        <v>1067</v>
      </c>
      <c r="J17" s="18">
        <v>13</v>
      </c>
      <c r="K17" s="18">
        <v>4292</v>
      </c>
      <c r="L17" s="18">
        <v>5028</v>
      </c>
      <c r="M17" s="18">
        <v>5028</v>
      </c>
      <c r="N17" s="18">
        <v>0</v>
      </c>
      <c r="O17" s="2">
        <v>0.02046229632436529</v>
      </c>
    </row>
    <row r="18" spans="1:15" ht="12.75">
      <c r="A18" s="8" t="s">
        <v>33</v>
      </c>
      <c r="B18" s="17">
        <v>106580</v>
      </c>
      <c r="C18" s="17">
        <v>46</v>
      </c>
      <c r="D18" s="9">
        <v>4698.607272984689</v>
      </c>
      <c r="E18" s="9">
        <v>0.10684017004066725</v>
      </c>
      <c r="F18" s="17">
        <v>94</v>
      </c>
      <c r="G18" s="17">
        <v>3072</v>
      </c>
      <c r="H18" s="17">
        <v>466</v>
      </c>
      <c r="I18" s="17">
        <v>460</v>
      </c>
      <c r="J18" s="17">
        <v>6</v>
      </c>
      <c r="K18" s="17">
        <v>2590</v>
      </c>
      <c r="L18" s="17">
        <v>16</v>
      </c>
      <c r="M18" s="17">
        <v>15</v>
      </c>
      <c r="N18" s="17">
        <v>1</v>
      </c>
      <c r="O18" s="2">
        <v>0.008569679657212814</v>
      </c>
    </row>
    <row r="19" spans="1:15" ht="12.75">
      <c r="A19" s="10" t="s">
        <v>34</v>
      </c>
      <c r="B19" s="18">
        <v>311506</v>
      </c>
      <c r="C19" s="18">
        <v>55</v>
      </c>
      <c r="D19" s="11">
        <v>4698.607272984689</v>
      </c>
      <c r="E19" s="11">
        <v>0.10684017004066725</v>
      </c>
      <c r="F19" s="18">
        <v>43</v>
      </c>
      <c r="G19" s="18">
        <v>4450</v>
      </c>
      <c r="H19" s="18">
        <v>491</v>
      </c>
      <c r="I19" s="18">
        <v>476</v>
      </c>
      <c r="J19" s="18">
        <v>15</v>
      </c>
      <c r="K19" s="18">
        <v>3925</v>
      </c>
      <c r="L19" s="18">
        <v>34</v>
      </c>
      <c r="M19" s="18">
        <v>34</v>
      </c>
      <c r="N19" s="18">
        <v>0</v>
      </c>
      <c r="O19" s="2">
        <v>0.019700269416070858</v>
      </c>
    </row>
    <row r="20" spans="1:15" ht="12.75">
      <c r="A20" s="8" t="s">
        <v>35</v>
      </c>
      <c r="B20" s="17">
        <v>268625</v>
      </c>
      <c r="C20" s="17">
        <v>60</v>
      </c>
      <c r="D20" s="9">
        <v>4698.607272984689</v>
      </c>
      <c r="E20" s="9">
        <v>0.10684017004066725</v>
      </c>
      <c r="F20" s="17">
        <v>85</v>
      </c>
      <c r="G20" s="17">
        <v>3806</v>
      </c>
      <c r="H20" s="17">
        <v>951</v>
      </c>
      <c r="I20" s="17">
        <v>943</v>
      </c>
      <c r="J20" s="17">
        <v>8</v>
      </c>
      <c r="K20" s="17">
        <v>2840</v>
      </c>
      <c r="L20" s="17">
        <v>15</v>
      </c>
      <c r="M20" s="17">
        <v>15</v>
      </c>
      <c r="N20" s="17">
        <v>0</v>
      </c>
      <c r="O20" s="2">
        <v>0.0193962914690463</v>
      </c>
    </row>
    <row r="21" spans="1:15" ht="12.75">
      <c r="A21" s="10" t="s">
        <v>36</v>
      </c>
      <c r="B21" s="18">
        <v>319466</v>
      </c>
      <c r="C21" s="18">
        <v>72</v>
      </c>
      <c r="D21" s="11">
        <v>4698.607272984689</v>
      </c>
      <c r="E21" s="11">
        <v>0.10684017004066725</v>
      </c>
      <c r="F21" s="18">
        <v>193</v>
      </c>
      <c r="G21" s="18">
        <v>12217</v>
      </c>
      <c r="H21" s="18">
        <v>1349</v>
      </c>
      <c r="I21" s="18">
        <v>1324</v>
      </c>
      <c r="J21" s="18">
        <v>25</v>
      </c>
      <c r="K21" s="18">
        <v>9884</v>
      </c>
      <c r="L21" s="18">
        <v>984</v>
      </c>
      <c r="M21" s="18">
        <v>975</v>
      </c>
      <c r="N21" s="18">
        <v>9</v>
      </c>
      <c r="O21" s="2">
        <v>0.029702393097618563</v>
      </c>
    </row>
    <row r="22" spans="1:15" ht="12.75">
      <c r="A22" s="8" t="s">
        <v>37</v>
      </c>
      <c r="B22" s="17">
        <v>205852</v>
      </c>
      <c r="C22" s="17">
        <v>78</v>
      </c>
      <c r="D22" s="9">
        <v>4698.607272984689</v>
      </c>
      <c r="E22" s="9">
        <v>0.10684017004066725</v>
      </c>
      <c r="F22" s="17">
        <v>100</v>
      </c>
      <c r="G22" s="17">
        <v>10707</v>
      </c>
      <c r="H22" s="17">
        <v>1811</v>
      </c>
      <c r="I22" s="17">
        <v>1806</v>
      </c>
      <c r="J22" s="17">
        <v>5</v>
      </c>
      <c r="K22" s="17">
        <v>8881</v>
      </c>
      <c r="L22" s="17">
        <v>15</v>
      </c>
      <c r="M22" s="17">
        <v>14</v>
      </c>
      <c r="N22" s="17">
        <v>1</v>
      </c>
      <c r="O22" s="2">
        <v>0.018817484145259817</v>
      </c>
    </row>
    <row r="23" spans="1:15" ht="12.75">
      <c r="A23" s="10" t="s">
        <v>38</v>
      </c>
      <c r="B23" s="18">
        <v>84095</v>
      </c>
      <c r="C23" s="18">
        <v>26</v>
      </c>
      <c r="D23" s="11">
        <v>4698.607272984689</v>
      </c>
      <c r="E23" s="11">
        <v>0.10684017004066725</v>
      </c>
      <c r="F23" s="18">
        <v>50</v>
      </c>
      <c r="G23" s="18">
        <v>2624</v>
      </c>
      <c r="H23" s="18">
        <v>394</v>
      </c>
      <c r="I23" s="18">
        <v>394</v>
      </c>
      <c r="J23" s="18">
        <v>0</v>
      </c>
      <c r="K23" s="18">
        <v>2144</v>
      </c>
      <c r="L23" s="18">
        <v>86</v>
      </c>
      <c r="M23" s="18">
        <v>81</v>
      </c>
      <c r="N23" s="18">
        <v>5</v>
      </c>
      <c r="O23" s="2">
        <v>0.006037918125830214</v>
      </c>
    </row>
    <row r="24" spans="1:15" ht="12.75">
      <c r="A24" s="8" t="s">
        <v>39</v>
      </c>
      <c r="B24" s="17">
        <v>531910</v>
      </c>
      <c r="C24" s="17">
        <v>84</v>
      </c>
      <c r="D24" s="9">
        <v>4698.607272984689</v>
      </c>
      <c r="E24" s="9">
        <v>0.10684017004066725</v>
      </c>
      <c r="F24" s="17">
        <v>143</v>
      </c>
      <c r="G24" s="17">
        <v>7684</v>
      </c>
      <c r="H24" s="17">
        <v>1702</v>
      </c>
      <c r="I24" s="17">
        <v>1677</v>
      </c>
      <c r="J24" s="17">
        <v>25</v>
      </c>
      <c r="K24" s="17">
        <v>5939</v>
      </c>
      <c r="L24" s="17">
        <v>43</v>
      </c>
      <c r="M24" s="17">
        <v>42</v>
      </c>
      <c r="N24" s="17">
        <v>1</v>
      </c>
      <c r="O24" s="2">
        <v>0.03989190044514031</v>
      </c>
    </row>
    <row r="25" spans="1:15" ht="12.75">
      <c r="A25" s="10" t="s">
        <v>40</v>
      </c>
      <c r="B25" s="18">
        <v>185268</v>
      </c>
      <c r="C25" s="18">
        <v>51</v>
      </c>
      <c r="D25" s="11">
        <v>4698.607272984689</v>
      </c>
      <c r="E25" s="11">
        <v>0.10684017004066725</v>
      </c>
      <c r="F25" s="18">
        <v>133</v>
      </c>
      <c r="G25" s="18">
        <v>5842</v>
      </c>
      <c r="H25" s="18">
        <v>1021</v>
      </c>
      <c r="I25" s="18">
        <v>1012</v>
      </c>
      <c r="J25" s="18">
        <v>9</v>
      </c>
      <c r="K25" s="18">
        <v>4754</v>
      </c>
      <c r="L25" s="18">
        <v>67</v>
      </c>
      <c r="M25" s="18">
        <v>67</v>
      </c>
      <c r="N25" s="18">
        <v>0</v>
      </c>
      <c r="O25" s="2">
        <v>0.015332147958142653</v>
      </c>
    </row>
    <row r="26" spans="1:15" ht="12.75">
      <c r="A26" s="8" t="s">
        <v>41</v>
      </c>
      <c r="B26" s="17">
        <v>311879</v>
      </c>
      <c r="C26" s="17">
        <v>70</v>
      </c>
      <c r="D26" s="9">
        <v>4698.607272984689</v>
      </c>
      <c r="E26" s="9">
        <v>0.10684017004066725</v>
      </c>
      <c r="F26" s="17">
        <v>189</v>
      </c>
      <c r="G26" s="17">
        <v>6644</v>
      </c>
      <c r="H26" s="17">
        <v>2118</v>
      </c>
      <c r="I26" s="17">
        <v>2114</v>
      </c>
      <c r="J26" s="17">
        <v>4</v>
      </c>
      <c r="K26" s="17">
        <v>4445</v>
      </c>
      <c r="L26" s="17">
        <v>81</v>
      </c>
      <c r="M26" s="17">
        <v>81</v>
      </c>
      <c r="N26" s="17">
        <v>0</v>
      </c>
      <c r="O26" s="2">
        <v>0.023077339485069685</v>
      </c>
    </row>
    <row r="27" spans="1:15" ht="12.75">
      <c r="A27" s="10" t="s">
        <v>43</v>
      </c>
      <c r="B27" s="18">
        <v>199474</v>
      </c>
      <c r="C27" s="18">
        <v>60</v>
      </c>
      <c r="D27" s="11">
        <v>4698.607272984689</v>
      </c>
      <c r="E27" s="11">
        <v>0.10684017004066725</v>
      </c>
      <c r="F27" s="18">
        <v>30</v>
      </c>
      <c r="G27" s="18">
        <v>1851</v>
      </c>
      <c r="H27" s="18">
        <v>420</v>
      </c>
      <c r="I27" s="18">
        <v>409</v>
      </c>
      <c r="J27" s="18">
        <v>11</v>
      </c>
      <c r="K27" s="18">
        <v>1264</v>
      </c>
      <c r="L27" s="18">
        <v>167</v>
      </c>
      <c r="M27" s="18">
        <v>167</v>
      </c>
      <c r="N27" s="18">
        <v>0</v>
      </c>
      <c r="O27" s="2">
        <v>0.01415371290323924</v>
      </c>
    </row>
    <row r="28" spans="1:15" ht="12.75">
      <c r="A28" s="8" t="s">
        <v>44</v>
      </c>
      <c r="B28" s="17">
        <v>39442</v>
      </c>
      <c r="C28" s="17">
        <v>22</v>
      </c>
      <c r="D28" s="9">
        <v>4698.607272984689</v>
      </c>
      <c r="E28" s="9">
        <v>0.10684017004066725</v>
      </c>
      <c r="F28" s="17">
        <v>17</v>
      </c>
      <c r="G28" s="17">
        <v>1063</v>
      </c>
      <c r="H28" s="17">
        <v>50</v>
      </c>
      <c r="I28" s="17">
        <v>47</v>
      </c>
      <c r="J28" s="17">
        <v>3</v>
      </c>
      <c r="K28" s="17">
        <v>996</v>
      </c>
      <c r="L28" s="17">
        <v>17</v>
      </c>
      <c r="M28" s="17">
        <v>17</v>
      </c>
      <c r="N28" s="17">
        <v>0</v>
      </c>
      <c r="O28" s="2">
        <v>0.002681668464161833</v>
      </c>
    </row>
    <row r="29" spans="1:15" ht="12.75">
      <c r="A29" s="10" t="s">
        <v>45</v>
      </c>
      <c r="B29" s="18">
        <v>469288</v>
      </c>
      <c r="C29" s="18">
        <v>89</v>
      </c>
      <c r="D29" s="11">
        <v>4698.607272984689</v>
      </c>
      <c r="E29" s="11">
        <v>0.10684017004066725</v>
      </c>
      <c r="F29" s="18">
        <v>89</v>
      </c>
      <c r="G29" s="18">
        <v>11487</v>
      </c>
      <c r="H29" s="18">
        <v>1527</v>
      </c>
      <c r="I29" s="18">
        <v>1501</v>
      </c>
      <c r="J29" s="18">
        <v>26</v>
      </c>
      <c r="K29" s="18">
        <v>9848</v>
      </c>
      <c r="L29" s="18">
        <v>112</v>
      </c>
      <c r="M29" s="18">
        <v>105</v>
      </c>
      <c r="N29" s="18">
        <v>7</v>
      </c>
      <c r="O29" s="2">
        <v>0.02822414417715668</v>
      </c>
    </row>
    <row r="30" spans="1:15" ht="12.75">
      <c r="A30" s="8" t="s">
        <v>46</v>
      </c>
      <c r="B30" s="17">
        <v>21346</v>
      </c>
      <c r="C30" s="17">
        <v>14</v>
      </c>
      <c r="D30" s="9">
        <v>4698.607272984689</v>
      </c>
      <c r="E30" s="9">
        <v>0.10684017004066725</v>
      </c>
      <c r="F30" s="17">
        <v>23</v>
      </c>
      <c r="G30" s="17">
        <v>551</v>
      </c>
      <c r="H30" s="17">
        <v>60</v>
      </c>
      <c r="I30" s="17">
        <v>59</v>
      </c>
      <c r="J30" s="17">
        <v>1</v>
      </c>
      <c r="K30" s="17">
        <v>472</v>
      </c>
      <c r="L30" s="17">
        <v>19</v>
      </c>
      <c r="M30" s="17">
        <v>19</v>
      </c>
      <c r="N30" s="17">
        <v>0</v>
      </c>
      <c r="O30" s="2">
        <v>0.0015032334092584187</v>
      </c>
    </row>
    <row r="31" spans="1:15" ht="12.75">
      <c r="A31" s="10" t="s">
        <v>47</v>
      </c>
      <c r="B31" s="18">
        <v>61138</v>
      </c>
      <c r="C31" s="18">
        <v>25</v>
      </c>
      <c r="D31" s="11">
        <v>4698.607272984689</v>
      </c>
      <c r="E31" s="11">
        <v>0.10684017004066725</v>
      </c>
      <c r="F31" s="18">
        <v>30</v>
      </c>
      <c r="G31" s="18">
        <v>1349</v>
      </c>
      <c r="H31" s="18">
        <v>372</v>
      </c>
      <c r="I31" s="18">
        <v>364</v>
      </c>
      <c r="J31" s="18">
        <v>8</v>
      </c>
      <c r="K31" s="18">
        <v>947</v>
      </c>
      <c r="L31" s="18">
        <v>30</v>
      </c>
      <c r="M31" s="18">
        <v>27</v>
      </c>
      <c r="N31" s="18">
        <v>3</v>
      </c>
      <c r="O31" s="2">
        <v>0.004572161449766603</v>
      </c>
    </row>
    <row r="32" spans="1:15" ht="12.75">
      <c r="A32" s="8" t="s">
        <v>48</v>
      </c>
      <c r="B32" s="17">
        <v>65379</v>
      </c>
      <c r="C32" s="17">
        <v>29</v>
      </c>
      <c r="D32" s="9">
        <v>4698.607272984689</v>
      </c>
      <c r="E32" s="9">
        <v>0.10684017004066725</v>
      </c>
      <c r="F32" s="17">
        <v>19</v>
      </c>
      <c r="G32" s="17">
        <v>4316</v>
      </c>
      <c r="H32" s="17">
        <v>310</v>
      </c>
      <c r="I32" s="17">
        <v>304</v>
      </c>
      <c r="J32" s="17">
        <v>6</v>
      </c>
      <c r="K32" s="17">
        <v>584</v>
      </c>
      <c r="L32" s="17">
        <v>3422</v>
      </c>
      <c r="M32" s="17">
        <v>3412</v>
      </c>
      <c r="N32" s="17">
        <v>10</v>
      </c>
      <c r="O32" s="2">
        <v>0.006629217694014966</v>
      </c>
    </row>
    <row r="33" spans="1:15" ht="12.75">
      <c r="A33" s="10" t="s">
        <v>49</v>
      </c>
      <c r="B33" s="18">
        <v>298785</v>
      </c>
      <c r="C33" s="18">
        <v>60</v>
      </c>
      <c r="D33" s="11">
        <v>4698.607272984689</v>
      </c>
      <c r="E33" s="11">
        <v>0.10684017004066725</v>
      </c>
      <c r="F33" s="18">
        <v>95</v>
      </c>
      <c r="G33" s="18">
        <v>6751</v>
      </c>
      <c r="H33" s="18">
        <v>1435</v>
      </c>
      <c r="I33" s="18">
        <v>1404</v>
      </c>
      <c r="J33" s="18">
        <v>31</v>
      </c>
      <c r="K33" s="18">
        <v>5293</v>
      </c>
      <c r="L33" s="18">
        <v>23</v>
      </c>
      <c r="M33" s="18">
        <v>23</v>
      </c>
      <c r="N33" s="18">
        <v>0</v>
      </c>
      <c r="O33" s="2">
        <v>0.023589521505398732</v>
      </c>
    </row>
    <row r="34" spans="1:15" ht="12.75">
      <c r="A34" s="8" t="s">
        <v>50</v>
      </c>
      <c r="B34" s="17">
        <v>100930</v>
      </c>
      <c r="C34" s="17">
        <v>33</v>
      </c>
      <c r="D34" s="9">
        <v>4698.607272984689</v>
      </c>
      <c r="E34" s="9">
        <v>0.10684017004066725</v>
      </c>
      <c r="F34" s="17">
        <v>35</v>
      </c>
      <c r="G34" s="17">
        <v>2545</v>
      </c>
      <c r="H34" s="17">
        <v>289</v>
      </c>
      <c r="I34" s="17">
        <v>276</v>
      </c>
      <c r="J34" s="17">
        <v>13</v>
      </c>
      <c r="K34" s="17">
        <v>2237</v>
      </c>
      <c r="L34" s="17">
        <v>19</v>
      </c>
      <c r="M34" s="17">
        <v>19</v>
      </c>
      <c r="N34" s="17">
        <v>0</v>
      </c>
      <c r="O34" s="2">
        <v>0.007428721335504208</v>
      </c>
    </row>
    <row r="35" spans="1:15" ht="12.75">
      <c r="A35" s="10" t="s">
        <v>51</v>
      </c>
      <c r="B35" s="18">
        <v>98654</v>
      </c>
      <c r="C35" s="18">
        <v>74</v>
      </c>
      <c r="D35" s="11">
        <v>4698.607272984689</v>
      </c>
      <c r="E35" s="11">
        <v>0.10684017004066725</v>
      </c>
      <c r="F35" s="18">
        <v>43</v>
      </c>
      <c r="G35" s="18">
        <v>2191</v>
      </c>
      <c r="H35" s="18">
        <v>840</v>
      </c>
      <c r="I35" s="18">
        <v>828</v>
      </c>
      <c r="J35" s="18">
        <v>12</v>
      </c>
      <c r="K35" s="18">
        <v>1328</v>
      </c>
      <c r="L35" s="18">
        <v>23</v>
      </c>
      <c r="M35" s="18">
        <v>23</v>
      </c>
      <c r="N35" s="18">
        <v>0</v>
      </c>
      <c r="O35" s="2">
        <v>0.0053300242765949475</v>
      </c>
    </row>
    <row r="36" spans="1:15" ht="12.75">
      <c r="A36" s="8" t="s">
        <v>52</v>
      </c>
      <c r="B36" s="17">
        <v>837257</v>
      </c>
      <c r="C36" s="17">
        <v>103</v>
      </c>
      <c r="D36" s="9">
        <v>4698.607272984689</v>
      </c>
      <c r="E36" s="9">
        <v>0.10684017004066725</v>
      </c>
      <c r="F36" s="17">
        <v>418</v>
      </c>
      <c r="G36" s="17">
        <v>29541</v>
      </c>
      <c r="H36" s="17">
        <v>11696</v>
      </c>
      <c r="I36" s="17">
        <v>11614</v>
      </c>
      <c r="J36" s="17">
        <v>82</v>
      </c>
      <c r="K36" s="17">
        <v>17739</v>
      </c>
      <c r="L36" s="17">
        <v>106</v>
      </c>
      <c r="M36" s="17">
        <v>94</v>
      </c>
      <c r="N36" s="17">
        <v>12</v>
      </c>
      <c r="O36" s="2">
        <v>0.06410187008898642</v>
      </c>
    </row>
    <row r="37" spans="1:15" ht="12.75">
      <c r="A37" s="10" t="s">
        <v>53</v>
      </c>
      <c r="B37" s="18">
        <v>567610</v>
      </c>
      <c r="C37" s="18">
        <v>87</v>
      </c>
      <c r="D37" s="11">
        <v>4698.607272984689</v>
      </c>
      <c r="E37" s="11">
        <v>0.10684017004066725</v>
      </c>
      <c r="F37" s="18">
        <v>145</v>
      </c>
      <c r="G37" s="18">
        <v>8339</v>
      </c>
      <c r="H37" s="18">
        <v>1442</v>
      </c>
      <c r="I37" s="18">
        <v>1410</v>
      </c>
      <c r="J37" s="18">
        <v>32</v>
      </c>
      <c r="K37" s="18">
        <v>6834</v>
      </c>
      <c r="L37" s="18">
        <v>63</v>
      </c>
      <c r="M37" s="18">
        <v>63</v>
      </c>
      <c r="N37" s="18">
        <v>0</v>
      </c>
      <c r="O37" s="2">
        <v>0.04577991163819129</v>
      </c>
    </row>
    <row r="38" spans="1:15" ht="12.75">
      <c r="A38" s="8" t="s">
        <v>54</v>
      </c>
      <c r="B38" s="17">
        <v>192650</v>
      </c>
      <c r="C38" s="17">
        <v>65</v>
      </c>
      <c r="D38" s="9">
        <v>4698.607272984689</v>
      </c>
      <c r="E38" s="9">
        <v>0.10684017004066725</v>
      </c>
      <c r="F38" s="17">
        <v>34</v>
      </c>
      <c r="G38" s="17">
        <v>4107</v>
      </c>
      <c r="H38" s="17">
        <v>785</v>
      </c>
      <c r="I38" s="17">
        <v>778</v>
      </c>
      <c r="J38" s="17">
        <v>7</v>
      </c>
      <c r="K38" s="17">
        <v>3295</v>
      </c>
      <c r="L38" s="17">
        <v>27</v>
      </c>
      <c r="M38" s="17">
        <v>25</v>
      </c>
      <c r="N38" s="17">
        <v>2</v>
      </c>
      <c r="O38" s="2">
        <v>0.013774781489825067</v>
      </c>
    </row>
    <row r="39" spans="1:15" ht="12.75">
      <c r="A39" s="10" t="s">
        <v>55</v>
      </c>
      <c r="B39" s="18">
        <v>167615</v>
      </c>
      <c r="C39" s="18">
        <v>50</v>
      </c>
      <c r="D39" s="11">
        <v>4698.607272984689</v>
      </c>
      <c r="E39" s="11">
        <v>0.10684017004066725</v>
      </c>
      <c r="F39" s="18">
        <v>69</v>
      </c>
      <c r="G39" s="18">
        <v>4112</v>
      </c>
      <c r="H39" s="18">
        <v>353</v>
      </c>
      <c r="I39" s="18">
        <v>335</v>
      </c>
      <c r="J39" s="18">
        <v>18</v>
      </c>
      <c r="K39" s="18">
        <v>3533</v>
      </c>
      <c r="L39" s="18">
        <v>226</v>
      </c>
      <c r="M39" s="18">
        <v>226</v>
      </c>
      <c r="N39" s="18">
        <v>0</v>
      </c>
      <c r="O39" s="2">
        <v>0.011530341579602664</v>
      </c>
    </row>
    <row r="40" spans="1:15" ht="12.75">
      <c r="A40" s="8" t="s">
        <v>56</v>
      </c>
      <c r="B40" s="17">
        <v>633689</v>
      </c>
      <c r="C40" s="17">
        <v>87</v>
      </c>
      <c r="D40" s="9">
        <v>4698.607272984689</v>
      </c>
      <c r="E40" s="9">
        <v>0.10684017004066725</v>
      </c>
      <c r="F40" s="17">
        <v>155</v>
      </c>
      <c r="G40" s="17">
        <v>17038</v>
      </c>
      <c r="H40" s="17">
        <v>3296</v>
      </c>
      <c r="I40" s="17">
        <v>3255</v>
      </c>
      <c r="J40" s="17">
        <v>41</v>
      </c>
      <c r="K40" s="17">
        <v>13703</v>
      </c>
      <c r="L40" s="17">
        <v>39</v>
      </c>
      <c r="M40" s="17">
        <v>38</v>
      </c>
      <c r="N40" s="17">
        <v>1</v>
      </c>
      <c r="O40" s="2">
        <v>0.04747052871342375</v>
      </c>
    </row>
    <row r="41" spans="1:15" ht="12.75">
      <c r="A41" s="10" t="s">
        <v>57</v>
      </c>
      <c r="B41" s="18">
        <v>166325</v>
      </c>
      <c r="C41" s="18">
        <v>18</v>
      </c>
      <c r="D41" s="11">
        <v>4698.607272984689</v>
      </c>
      <c r="E41" s="11">
        <v>0.10684017004066725</v>
      </c>
      <c r="F41" s="18">
        <v>53</v>
      </c>
      <c r="G41" s="18">
        <v>1949</v>
      </c>
      <c r="H41" s="18">
        <v>1901</v>
      </c>
      <c r="I41" s="18">
        <v>1895</v>
      </c>
      <c r="J41" s="18">
        <v>6</v>
      </c>
      <c r="K41" s="18">
        <v>44</v>
      </c>
      <c r="L41" s="18">
        <v>4</v>
      </c>
      <c r="M41" s="18">
        <v>4</v>
      </c>
      <c r="N41" s="18">
        <v>0</v>
      </c>
      <c r="O41" s="2">
        <v>0.008061661718349858</v>
      </c>
    </row>
    <row r="42" spans="1:15" ht="12.75">
      <c r="A42" s="8" t="s">
        <v>58</v>
      </c>
      <c r="B42" s="17">
        <v>58123</v>
      </c>
      <c r="C42" s="17">
        <v>22</v>
      </c>
      <c r="D42" s="9">
        <v>4698.607272984689</v>
      </c>
      <c r="E42" s="9">
        <v>0.10684017004066725</v>
      </c>
      <c r="F42" s="17">
        <v>15</v>
      </c>
      <c r="G42" s="17">
        <v>1805</v>
      </c>
      <c r="H42" s="17">
        <v>231</v>
      </c>
      <c r="I42" s="17">
        <v>228</v>
      </c>
      <c r="J42" s="17">
        <v>3</v>
      </c>
      <c r="K42" s="17">
        <v>1557</v>
      </c>
      <c r="L42" s="17">
        <v>17</v>
      </c>
      <c r="M42" s="17">
        <v>17</v>
      </c>
      <c r="N42" s="17">
        <v>0</v>
      </c>
      <c r="O42" s="2">
        <v>0.00507185122569738</v>
      </c>
    </row>
    <row r="43" spans="1:15" ht="12.75">
      <c r="A43" s="10" t="s">
        <v>59</v>
      </c>
      <c r="B43" s="18">
        <v>253311</v>
      </c>
      <c r="C43" s="18">
        <v>59</v>
      </c>
      <c r="D43" s="11">
        <v>4698.607272984689</v>
      </c>
      <c r="E43" s="11">
        <v>0.10684017004066725</v>
      </c>
      <c r="F43" s="18">
        <v>124</v>
      </c>
      <c r="G43" s="18">
        <v>6511</v>
      </c>
      <c r="H43" s="18">
        <v>932</v>
      </c>
      <c r="I43" s="18">
        <v>915</v>
      </c>
      <c r="J43" s="18">
        <v>17</v>
      </c>
      <c r="K43" s="18">
        <v>3481</v>
      </c>
      <c r="L43" s="18">
        <v>2098</v>
      </c>
      <c r="M43" s="18">
        <v>2094</v>
      </c>
      <c r="N43" s="18">
        <v>4</v>
      </c>
      <c r="O43" s="2">
        <v>0.013350045180283907</v>
      </c>
    </row>
    <row r="44" spans="1:15" ht="12.75">
      <c r="A44" s="8" t="s">
        <v>60</v>
      </c>
      <c r="B44" s="17">
        <v>28481</v>
      </c>
      <c r="C44" s="17">
        <v>20</v>
      </c>
      <c r="D44" s="9">
        <v>4698.607272984689</v>
      </c>
      <c r="E44" s="9">
        <v>0.10684017004066725</v>
      </c>
      <c r="F44" s="17">
        <v>13</v>
      </c>
      <c r="G44" s="17">
        <v>3818</v>
      </c>
      <c r="H44" s="17">
        <v>58</v>
      </c>
      <c r="I44" s="17">
        <v>57</v>
      </c>
      <c r="J44" s="17">
        <v>1</v>
      </c>
      <c r="K44" s="17">
        <v>91</v>
      </c>
      <c r="L44" s="17">
        <v>3669</v>
      </c>
      <c r="M44" s="17">
        <v>3640</v>
      </c>
      <c r="N44" s="17">
        <v>29</v>
      </c>
      <c r="O44" s="2">
        <v>0.00231939337661202</v>
      </c>
    </row>
    <row r="45" spans="1:15" ht="12.75">
      <c r="A45" s="10" t="s">
        <v>61</v>
      </c>
      <c r="B45" s="18">
        <v>364585</v>
      </c>
      <c r="C45" s="18">
        <v>89</v>
      </c>
      <c r="D45" s="11">
        <v>4698.607272984689</v>
      </c>
      <c r="E45" s="11">
        <v>0.10684017004066725</v>
      </c>
      <c r="F45" s="18">
        <v>131</v>
      </c>
      <c r="G45" s="18">
        <v>7364</v>
      </c>
      <c r="H45" s="18">
        <v>1999</v>
      </c>
      <c r="I45" s="18">
        <v>1976</v>
      </c>
      <c r="J45" s="18">
        <v>23</v>
      </c>
      <c r="K45" s="18">
        <v>5305</v>
      </c>
      <c r="L45" s="18">
        <v>60</v>
      </c>
      <c r="M45" s="18">
        <v>59</v>
      </c>
      <c r="N45" s="18">
        <v>1</v>
      </c>
      <c r="O45" s="2">
        <v>0.025584116527655746</v>
      </c>
    </row>
    <row r="46" spans="1:15" ht="12.75">
      <c r="A46" s="8" t="s">
        <v>62</v>
      </c>
      <c r="B46" s="17">
        <v>915951</v>
      </c>
      <c r="C46" s="17">
        <v>142</v>
      </c>
      <c r="D46" s="9">
        <v>4698.607272984689</v>
      </c>
      <c r="E46" s="9">
        <v>0.10684017004066725</v>
      </c>
      <c r="F46" s="17">
        <v>326</v>
      </c>
      <c r="G46" s="17">
        <v>23077</v>
      </c>
      <c r="H46" s="17">
        <v>4776</v>
      </c>
      <c r="I46" s="17">
        <v>4695</v>
      </c>
      <c r="J46" s="17">
        <v>81</v>
      </c>
      <c r="K46" s="17">
        <v>18219</v>
      </c>
      <c r="L46" s="17">
        <v>82</v>
      </c>
      <c r="M46" s="17">
        <v>80</v>
      </c>
      <c r="N46" s="17">
        <v>2</v>
      </c>
      <c r="O46" s="2">
        <v>0.07234258731037814</v>
      </c>
    </row>
    <row r="47" spans="1:15" ht="12.75">
      <c r="A47" s="10" t="s">
        <v>63</v>
      </c>
      <c r="B47" s="18">
        <v>70931</v>
      </c>
      <c r="C47" s="18">
        <v>37</v>
      </c>
      <c r="D47" s="11">
        <v>4698.607272984689</v>
      </c>
      <c r="E47" s="11">
        <v>0.10684017004066725</v>
      </c>
      <c r="F47" s="18">
        <v>42</v>
      </c>
      <c r="G47" s="18">
        <v>3591</v>
      </c>
      <c r="H47" s="18">
        <v>239</v>
      </c>
      <c r="I47" s="18">
        <v>233</v>
      </c>
      <c r="J47" s="18">
        <v>6</v>
      </c>
      <c r="K47" s="18">
        <v>3340</v>
      </c>
      <c r="L47" s="18">
        <v>12</v>
      </c>
      <c r="M47" s="18">
        <v>11</v>
      </c>
      <c r="N47" s="18">
        <v>1</v>
      </c>
      <c r="O47" s="2">
        <v>0.0067957809526585575</v>
      </c>
    </row>
    <row r="48" spans="1:15" ht="12.75">
      <c r="A48" s="8" t="s">
        <v>64</v>
      </c>
      <c r="B48" s="17">
        <v>314910</v>
      </c>
      <c r="C48" s="17">
        <v>84</v>
      </c>
      <c r="D48" s="9">
        <v>4698.607272984689</v>
      </c>
      <c r="E48" s="9">
        <v>0.10684017004066725</v>
      </c>
      <c r="F48" s="17">
        <v>124</v>
      </c>
      <c r="G48" s="17">
        <v>7376</v>
      </c>
      <c r="H48" s="17">
        <v>1539</v>
      </c>
      <c r="I48" s="17">
        <v>1512</v>
      </c>
      <c r="J48" s="17">
        <v>27</v>
      </c>
      <c r="K48" s="17">
        <v>5799</v>
      </c>
      <c r="L48" s="17">
        <v>38</v>
      </c>
      <c r="M48" s="17">
        <v>37</v>
      </c>
      <c r="N48" s="17">
        <v>1</v>
      </c>
      <c r="O48" s="2">
        <v>0.024164164747719125</v>
      </c>
    </row>
    <row r="49" spans="1:15" ht="12.75">
      <c r="A49" s="10" t="s">
        <v>66</v>
      </c>
      <c r="B49" s="18">
        <v>33073</v>
      </c>
      <c r="C49" s="18">
        <v>18</v>
      </c>
      <c r="D49" s="11">
        <v>4698.607272984689</v>
      </c>
      <c r="E49" s="11">
        <v>0.10684017004066725</v>
      </c>
      <c r="F49" s="18">
        <v>4</v>
      </c>
      <c r="G49" s="18">
        <v>4226</v>
      </c>
      <c r="H49" s="18">
        <v>61</v>
      </c>
      <c r="I49" s="18">
        <v>56</v>
      </c>
      <c r="J49" s="18">
        <v>5</v>
      </c>
      <c r="K49" s="18">
        <v>116</v>
      </c>
      <c r="L49" s="18">
        <v>4049</v>
      </c>
      <c r="M49" s="18">
        <v>3578</v>
      </c>
      <c r="N49" s="18">
        <v>471</v>
      </c>
      <c r="O49" s="2">
        <v>0.002977318248254209</v>
      </c>
    </row>
    <row r="50" spans="1:15" ht="12.75">
      <c r="A50" s="8" t="s">
        <v>67</v>
      </c>
      <c r="B50" s="17">
        <v>278534</v>
      </c>
      <c r="C50" s="17">
        <v>66</v>
      </c>
      <c r="D50" s="9">
        <v>4698.607272984689</v>
      </c>
      <c r="E50" s="9">
        <v>0.10684017004066725</v>
      </c>
      <c r="F50" s="17">
        <v>115</v>
      </c>
      <c r="G50" s="17">
        <v>4935</v>
      </c>
      <c r="H50" s="17">
        <v>1041</v>
      </c>
      <c r="I50" s="17">
        <v>1009</v>
      </c>
      <c r="J50" s="17">
        <v>32</v>
      </c>
      <c r="K50" s="17">
        <v>3862</v>
      </c>
      <c r="L50" s="17">
        <v>32</v>
      </c>
      <c r="M50" s="17">
        <v>30</v>
      </c>
      <c r="N50" s="17">
        <v>2</v>
      </c>
      <c r="O50" s="2">
        <v>0.022685915827257243</v>
      </c>
    </row>
    <row r="51" spans="1:15" ht="12.75">
      <c r="A51" s="10" t="s">
        <v>68</v>
      </c>
      <c r="B51" s="18">
        <v>239328</v>
      </c>
      <c r="C51" s="18">
        <v>54</v>
      </c>
      <c r="D51" s="11">
        <v>4698.607272984689</v>
      </c>
      <c r="E51" s="11">
        <v>0.10684017004066725</v>
      </c>
      <c r="F51" s="18">
        <v>138</v>
      </c>
      <c r="G51" s="18">
        <v>8449</v>
      </c>
      <c r="H51" s="18">
        <v>854</v>
      </c>
      <c r="I51" s="18">
        <v>817</v>
      </c>
      <c r="J51" s="18">
        <v>37</v>
      </c>
      <c r="K51" s="18">
        <v>7553</v>
      </c>
      <c r="L51" s="18">
        <v>42</v>
      </c>
      <c r="M51" s="18">
        <v>41</v>
      </c>
      <c r="N51" s="18">
        <v>1</v>
      </c>
      <c r="O51" s="2">
        <v>0.01882997638965809</v>
      </c>
    </row>
    <row r="52" spans="1:15" ht="12.75">
      <c r="A52" s="8" t="s">
        <v>69</v>
      </c>
      <c r="B52" s="17">
        <v>141247</v>
      </c>
      <c r="C52" s="17">
        <v>27</v>
      </c>
      <c r="D52" s="9">
        <v>4698.607272984689</v>
      </c>
      <c r="E52" s="9">
        <v>0.10684017004066725</v>
      </c>
      <c r="F52" s="17">
        <v>55</v>
      </c>
      <c r="G52" s="17">
        <v>3348</v>
      </c>
      <c r="H52" s="17">
        <v>172</v>
      </c>
      <c r="I52" s="17">
        <v>162</v>
      </c>
      <c r="J52" s="17">
        <v>10</v>
      </c>
      <c r="K52" s="17">
        <v>3159</v>
      </c>
      <c r="L52" s="17">
        <v>17</v>
      </c>
      <c r="M52" s="17">
        <v>17</v>
      </c>
      <c r="N52" s="17">
        <v>0</v>
      </c>
      <c r="O52" s="2">
        <v>0.008299014361916976</v>
      </c>
    </row>
    <row r="53" spans="1:15" ht="12.75">
      <c r="A53" s="10" t="s">
        <v>70</v>
      </c>
      <c r="B53" s="18">
        <v>18768</v>
      </c>
      <c r="C53" s="18">
        <v>15</v>
      </c>
      <c r="D53" s="11">
        <v>4698.607272984689</v>
      </c>
      <c r="E53" s="11">
        <v>0.10684017004066725</v>
      </c>
      <c r="F53" s="18">
        <v>4</v>
      </c>
      <c r="G53" s="18">
        <v>617</v>
      </c>
      <c r="H53" s="18">
        <v>32</v>
      </c>
      <c r="I53" s="18">
        <v>29</v>
      </c>
      <c r="J53" s="18">
        <v>3</v>
      </c>
      <c r="K53" s="18">
        <v>567</v>
      </c>
      <c r="L53" s="18">
        <v>18</v>
      </c>
      <c r="M53" s="18">
        <v>16</v>
      </c>
      <c r="N53" s="18">
        <v>2</v>
      </c>
      <c r="O53" s="2">
        <v>0.0015073974907245085</v>
      </c>
    </row>
    <row r="54" spans="1:14" ht="12" customHeight="1">
      <c r="A54" s="22" t="s">
        <v>74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</row>
    <row r="55" spans="1:15" ht="12.75">
      <c r="A55" s="10" t="s">
        <v>71</v>
      </c>
      <c r="B55" s="18">
        <f>VLOOKUP(A55,'[1]Monthly Summary and Assignment '!$A$2:$L$59,2,FALSE)</f>
        <v>9574</v>
      </c>
      <c r="C55" s="18">
        <f>VLOOKUP($A55,'[1]Monthly Summary and Assignment '!$A$2:$L$59,3,FALSE)</f>
        <v>10</v>
      </c>
      <c r="D55" s="11">
        <v>4698.607272984689</v>
      </c>
      <c r="E55" s="11">
        <v>0.10684017004066725</v>
      </c>
      <c r="F55" s="18">
        <f>VLOOKUP($A55,'[1]Monthly Summary and Assignment '!$A$2:$L$59,4,FALSE)</f>
        <v>0</v>
      </c>
      <c r="G55" s="18">
        <f>VLOOKUP($A55,'[1]Monthly Summary and Assignment '!$A$2:$L$59,5,FALSE)</f>
        <v>130</v>
      </c>
      <c r="H55" s="18">
        <f>VLOOKUP($A55,'[1]Monthly Summary and Assignment '!$A$2:$L$59,6,FALSE)</f>
        <v>126</v>
      </c>
      <c r="I55" s="18">
        <f>VLOOKUP($A55,'[1]Monthly Summary and Assignment '!$A$2:$L$59,7,FALSE)</f>
        <v>126</v>
      </c>
      <c r="J55" s="18">
        <f>VLOOKUP($A55,'[1]Monthly Summary and Assignment '!$A$2:$L$59,8,FALSE)</f>
        <v>0</v>
      </c>
      <c r="K55" s="18">
        <f>VLOOKUP($A55,'[1]Monthly Summary and Assignment '!$A$2:$L$59,9,FALSE)</f>
        <v>4</v>
      </c>
      <c r="L55" s="18">
        <f>VLOOKUP($A55,'[1]Monthly Summary and Assignment '!$A$2:$L$59,10,FALSE)</f>
        <v>0</v>
      </c>
      <c r="M55" s="18">
        <f>VLOOKUP($A55,'[1]Monthly Summary and Assignment '!$A$2:$L$59,11,FALSE)</f>
        <v>0</v>
      </c>
      <c r="N55" s="18">
        <f>VLOOKUP($A55,'[1]Monthly Summary and Assignment '!$A$2:$L$59,12,FALSE)</f>
        <v>0</v>
      </c>
      <c r="O55" s="2">
        <v>7.911754785570624E-05</v>
      </c>
    </row>
    <row r="56" spans="1:14" ht="12.75">
      <c r="A56" s="8" t="s">
        <v>72</v>
      </c>
      <c r="B56" s="17">
        <f>VLOOKUP(A56,'[1]Monthly Summary and Assignment '!$A$2:$L$59,2,FALSE)</f>
        <v>3889</v>
      </c>
      <c r="C56" s="17">
        <f>VLOOKUP($A56,'[1]Monthly Summary and Assignment '!$A$2:$L$59,3,FALSE)</f>
        <v>6</v>
      </c>
      <c r="D56" s="9">
        <v>4698.607272984689</v>
      </c>
      <c r="E56" s="9">
        <v>0.10684017004066725</v>
      </c>
      <c r="F56" s="17">
        <f>VLOOKUP($A56,'[1]Monthly Summary and Assignment '!$A$2:$L$59,4,FALSE)</f>
        <v>0</v>
      </c>
      <c r="G56" s="17">
        <f>VLOOKUP($A56,'[1]Monthly Summary and Assignment '!$A$2:$L$59,5,FALSE)</f>
        <v>124</v>
      </c>
      <c r="H56" s="17">
        <f>VLOOKUP($A56,'[1]Monthly Summary and Assignment '!$A$2:$L$59,6,FALSE)</f>
        <v>8</v>
      </c>
      <c r="I56" s="17">
        <f>VLOOKUP($A56,'[1]Monthly Summary and Assignment '!$A$2:$L$59,7,FALSE)</f>
        <v>8</v>
      </c>
      <c r="J56" s="17">
        <f>VLOOKUP($A56,'[1]Monthly Summary and Assignment '!$A$2:$L$59,8,FALSE)</f>
        <v>0</v>
      </c>
      <c r="K56" s="17">
        <f>VLOOKUP($A56,'[1]Monthly Summary and Assignment '!$A$2:$L$59,9,FALSE)</f>
        <v>116</v>
      </c>
      <c r="L56" s="17">
        <f>VLOOKUP($A56,'[1]Monthly Summary and Assignment '!$A$2:$L$59,10,FALSE)</f>
        <v>0</v>
      </c>
      <c r="M56" s="17">
        <f>VLOOKUP($A56,'[1]Monthly Summary and Assignment '!$A$2:$L$59,11,FALSE)</f>
        <v>0</v>
      </c>
      <c r="N56" s="17">
        <f>VLOOKUP($A56,'[1]Monthly Summary and Assignment '!$A$2:$L$59,12,FALSE)</f>
        <v>0</v>
      </c>
    </row>
    <row r="57" spans="1:15" ht="12.75">
      <c r="A57" s="10" t="s">
        <v>73</v>
      </c>
      <c r="B57" s="18">
        <f>VLOOKUP(A57,'[1]Monthly Summary and Assignment '!$A$2:$L$59,2,FALSE)</f>
        <v>2070</v>
      </c>
      <c r="C57" s="18">
        <f>VLOOKUP($A57,'[1]Monthly Summary and Assignment '!$A$2:$L$59,3,FALSE)</f>
        <v>4</v>
      </c>
      <c r="D57" s="11">
        <v>4698.607272984689</v>
      </c>
      <c r="E57" s="11">
        <v>0.10684017004066725</v>
      </c>
      <c r="F57" s="18">
        <f>VLOOKUP($A57,'[1]Monthly Summary and Assignment '!$A$2:$L$59,4,FALSE)</f>
        <v>0</v>
      </c>
      <c r="G57" s="18">
        <f>VLOOKUP($A57,'[1]Monthly Summary and Assignment '!$A$2:$L$59,5,FALSE)</f>
        <v>11</v>
      </c>
      <c r="H57" s="18">
        <f>VLOOKUP($A57,'[1]Monthly Summary and Assignment '!$A$2:$L$59,6,FALSE)</f>
        <v>4</v>
      </c>
      <c r="I57" s="18">
        <f>VLOOKUP($A57,'[1]Monthly Summary and Assignment '!$A$2:$L$59,7,FALSE)</f>
        <v>4</v>
      </c>
      <c r="J57" s="18">
        <f>VLOOKUP($A57,'[1]Monthly Summary and Assignment '!$A$2:$L$59,8,FALSE)</f>
        <v>0</v>
      </c>
      <c r="K57" s="18">
        <f>VLOOKUP($A57,'[1]Monthly Summary and Assignment '!$A$2:$L$59,9,FALSE)</f>
        <v>7</v>
      </c>
      <c r="L57" s="18">
        <f>VLOOKUP($A57,'[1]Monthly Summary and Assignment '!$A$2:$L$59,10,FALSE)</f>
        <v>0</v>
      </c>
      <c r="M57" s="18">
        <f>VLOOKUP($A57,'[1]Monthly Summary and Assignment '!$A$2:$L$59,11,FALSE)</f>
        <v>0</v>
      </c>
      <c r="N57" s="18">
        <f>VLOOKUP($A57,'[1]Monthly Summary and Assignment '!$A$2:$L$59,12,FALSE)</f>
        <v>0</v>
      </c>
      <c r="O57" s="2">
        <v>9.577387372006546E-05</v>
      </c>
    </row>
    <row r="58" spans="1:14" ht="12.75">
      <c r="A58" s="8" t="s">
        <v>18</v>
      </c>
      <c r="B58" s="17">
        <f>VLOOKUP(A58,'[1]Monthly Summary and Assignment '!$A$2:$L$59,2,FALSE)</f>
        <v>1499</v>
      </c>
      <c r="C58" s="17">
        <f>VLOOKUP($A58,'[1]Monthly Summary and Assignment '!$A$2:$L$59,3,FALSE)</f>
        <v>0</v>
      </c>
      <c r="D58" s="9">
        <v>4698.607272984689</v>
      </c>
      <c r="E58" s="9">
        <v>0.10684017004066725</v>
      </c>
      <c r="F58" s="17">
        <f>VLOOKUP($A58,'[1]Monthly Summary and Assignment '!$A$2:$L$59,4,FALSE)</f>
        <v>0</v>
      </c>
      <c r="G58" s="17">
        <f>VLOOKUP($A58,'[1]Monthly Summary and Assignment '!$A$2:$L$59,5,FALSE)</f>
        <v>0</v>
      </c>
      <c r="H58" s="17">
        <f>VLOOKUP($A58,'[1]Monthly Summary and Assignment '!$A$2:$L$59,6,FALSE)</f>
        <v>0</v>
      </c>
      <c r="I58" s="17">
        <f>VLOOKUP($A58,'[1]Monthly Summary and Assignment '!$A$2:$L$59,7,FALSE)</f>
        <v>0</v>
      </c>
      <c r="J58" s="17">
        <f>VLOOKUP($A58,'[1]Monthly Summary and Assignment '!$A$2:$L$59,8,FALSE)</f>
        <v>0</v>
      </c>
      <c r="K58" s="17">
        <f>VLOOKUP($A58,'[1]Monthly Summary and Assignment '!$A$2:$L$59,9,FALSE)</f>
        <v>0</v>
      </c>
      <c r="L58" s="17">
        <f>VLOOKUP($A58,'[1]Monthly Summary and Assignment '!$A$2:$L$59,10,FALSE)</f>
        <v>0</v>
      </c>
      <c r="M58" s="17">
        <f>VLOOKUP($A58,'[1]Monthly Summary and Assignment '!$A$2:$L$59,11,FALSE)</f>
        <v>0</v>
      </c>
      <c r="N58" s="17">
        <f>VLOOKUP($A58,'[1]Monthly Summary and Assignment '!$A$2:$L$59,12,FALSE)</f>
        <v>0</v>
      </c>
    </row>
    <row r="59" spans="1:15" ht="12.75">
      <c r="A59" s="15" t="s">
        <v>27</v>
      </c>
      <c r="B59" s="18">
        <v>0</v>
      </c>
      <c r="C59" s="18">
        <v>0</v>
      </c>
      <c r="D59" s="11">
        <v>4698.607272984689</v>
      </c>
      <c r="E59" s="11">
        <v>0.10684017004066725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2">
        <v>7.078938492352665E-05</v>
      </c>
    </row>
    <row r="60" spans="1:14" ht="12.75">
      <c r="A60" s="8" t="s">
        <v>42</v>
      </c>
      <c r="B60" s="17">
        <v>0</v>
      </c>
      <c r="C60" s="17">
        <v>0</v>
      </c>
      <c r="D60" s="9">
        <v>4698.607272984689</v>
      </c>
      <c r="E60" s="9">
        <v>0.10684017004066725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5" ht="12.75">
      <c r="A61" s="10" t="s">
        <v>65</v>
      </c>
      <c r="B61" s="18">
        <f>VLOOKUP(A61,'[1]Monthly Summary and Assignment '!$A$2:$L$59,2,FALSE)</f>
        <v>1918</v>
      </c>
      <c r="C61" s="18">
        <f>VLOOKUP($A61,'[1]Monthly Summary and Assignment '!$A$2:$L$59,3,FALSE)</f>
        <v>4</v>
      </c>
      <c r="D61" s="11">
        <v>4698.607272984689</v>
      </c>
      <c r="E61" s="11">
        <v>0.10684017004066725</v>
      </c>
      <c r="F61" s="18">
        <f>VLOOKUP($A61,'[1]Monthly Summary and Assignment '!$A$2:$L$59,4,FALSE)</f>
        <v>4</v>
      </c>
      <c r="G61" s="18">
        <f>VLOOKUP($A61,'[1]Monthly Summary and Assignment '!$A$2:$L$59,5,FALSE)</f>
        <v>28</v>
      </c>
      <c r="H61" s="18">
        <f>VLOOKUP($A61,'[1]Monthly Summary and Assignment '!$A$2:$L$59,6,FALSE)</f>
        <v>22</v>
      </c>
      <c r="I61" s="18">
        <f>VLOOKUP($A61,'[1]Monthly Summary and Assignment '!$A$2:$L$59,7,FALSE)</f>
        <v>22</v>
      </c>
      <c r="J61" s="18">
        <f>VLOOKUP($A61,'[1]Monthly Summary and Assignment '!$A$2:$L$59,8,FALSE)</f>
        <v>0</v>
      </c>
      <c r="K61" s="18">
        <f>VLOOKUP($A61,'[1]Monthly Summary and Assignment '!$A$2:$L$59,9,FALSE)</f>
        <v>6</v>
      </c>
      <c r="L61" s="18">
        <f>VLOOKUP($A61,'[1]Monthly Summary and Assignment '!$A$2:$L$59,10,FALSE)</f>
        <v>0</v>
      </c>
      <c r="M61" s="18">
        <f>VLOOKUP($A61,'[1]Monthly Summary and Assignment '!$A$2:$L$59,11,FALSE)</f>
        <v>0</v>
      </c>
      <c r="N61" s="18">
        <f>VLOOKUP($A61,'[1]Monthly Summary and Assignment '!$A$2:$L$59,12,FALSE)</f>
        <v>0</v>
      </c>
      <c r="O61" s="2">
        <v>6.662530345743684E-05</v>
      </c>
    </row>
    <row r="62" spans="1:14" ht="12.75">
      <c r="A62" s="8" t="s">
        <v>75</v>
      </c>
      <c r="B62" s="17">
        <f>VLOOKUP(A62,'[1]Monthly Summary and Assignment '!$A$2:$L$59,2,FALSE)</f>
        <v>1738</v>
      </c>
      <c r="C62" s="17">
        <f>VLOOKUP($A62,'[1]Monthly Summary and Assignment '!$A$2:$L$59,3,FALSE)</f>
        <v>0</v>
      </c>
      <c r="D62" s="9">
        <v>4698.607272984689</v>
      </c>
      <c r="E62" s="9">
        <v>0.10684017004066725</v>
      </c>
      <c r="F62" s="17">
        <f>VLOOKUP($A62,'[1]Monthly Summary and Assignment '!$A$2:$L$59,4,FALSE)</f>
        <v>0</v>
      </c>
      <c r="G62" s="17">
        <f>VLOOKUP($A62,'[1]Monthly Summary and Assignment '!$A$2:$L$59,5,FALSE)</f>
        <v>1</v>
      </c>
      <c r="H62" s="17">
        <f>VLOOKUP($A62,'[1]Monthly Summary and Assignment '!$A$2:$L$59,6,FALSE)</f>
        <v>0</v>
      </c>
      <c r="I62" s="17">
        <f>VLOOKUP($A62,'[1]Monthly Summary and Assignment '!$A$2:$L$59,7,FALSE)</f>
        <v>0</v>
      </c>
      <c r="J62" s="17">
        <f>VLOOKUP($A62,'[1]Monthly Summary and Assignment '!$A$2:$L$59,8,FALSE)</f>
        <v>0</v>
      </c>
      <c r="K62" s="17">
        <f>VLOOKUP($A62,'[1]Monthly Summary and Assignment '!$A$2:$L$59,9,FALSE)</f>
        <v>1</v>
      </c>
      <c r="L62" s="17">
        <f>VLOOKUP($A62,'[1]Monthly Summary and Assignment '!$A$2:$L$59,10,FALSE)</f>
        <v>0</v>
      </c>
      <c r="M62" s="17">
        <f>VLOOKUP($A62,'[1]Monthly Summary and Assignment '!$A$2:$L$59,11,FALSE)</f>
        <v>0</v>
      </c>
      <c r="N62" s="17">
        <f>VLOOKUP($A62,'[1]Monthly Summary and Assignment '!$A$2:$L$59,12,FALSE)</f>
        <v>0</v>
      </c>
    </row>
    <row r="63" spans="1:14" ht="12.75">
      <c r="A63" s="12" t="s">
        <v>0</v>
      </c>
      <c r="B63" s="13">
        <v>13568564</v>
      </c>
      <c r="C63" s="13"/>
      <c r="D63" s="13"/>
      <c r="E63" s="14"/>
      <c r="F63" s="13">
        <v>5585</v>
      </c>
      <c r="G63" s="13">
        <v>342505</v>
      </c>
      <c r="H63" s="13">
        <v>70785</v>
      </c>
      <c r="I63" s="13">
        <v>69711</v>
      </c>
      <c r="J63" s="13">
        <v>1074</v>
      </c>
      <c r="K63" s="13">
        <v>239104</v>
      </c>
      <c r="L63" s="13">
        <v>32616</v>
      </c>
      <c r="M63" s="13">
        <v>32019</v>
      </c>
      <c r="N63" s="13">
        <v>597</v>
      </c>
    </row>
    <row r="64" spans="2:15" ht="12">
      <c r="B64" s="4"/>
      <c r="F64" s="19"/>
      <c r="G64" s="20"/>
      <c r="H64" s="20"/>
      <c r="I64" s="20"/>
      <c r="J64" s="20"/>
      <c r="K64" s="20"/>
      <c r="L64" s="20"/>
      <c r="M64" s="20"/>
      <c r="N64" s="20"/>
      <c r="O64" s="20">
        <v>690</v>
      </c>
    </row>
    <row r="65" spans="1:13" ht="12">
      <c r="A65" s="16" t="s">
        <v>76</v>
      </c>
      <c r="B65" s="4"/>
      <c r="C65" s="4"/>
      <c r="D65" s="4"/>
      <c r="G65" s="4"/>
      <c r="H65" s="4"/>
      <c r="I65" s="4"/>
      <c r="J65" s="4"/>
      <c r="K65" s="4"/>
      <c r="L65" s="4"/>
      <c r="M65" s="4"/>
    </row>
    <row r="67" spans="10:15" ht="12.75">
      <c r="J67" s="21"/>
      <c r="K67"/>
      <c r="L67"/>
      <c r="M67"/>
      <c r="N67"/>
      <c r="O67"/>
    </row>
  </sheetData>
  <sheetProtection/>
  <mergeCells count="1">
    <mergeCell ref="A54:N54"/>
  </mergeCells>
  <printOptions horizontalCentered="1"/>
  <pageMargins left="0.25" right="0.25" top="0.75" bottom="0.5" header="0.5" footer="0.5"/>
  <pageSetup fitToHeight="1" fitToWidth="1" horizontalDpi="600" verticalDpi="600" orientation="portrait" scale="81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2018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2017-03-02T19:38:40Z</cp:lastPrinted>
  <dcterms:created xsi:type="dcterms:W3CDTF">2006-02-22T23:08:03Z</dcterms:created>
  <dcterms:modified xsi:type="dcterms:W3CDTF">2018-09-12T16:49:30Z</dcterms:modified>
  <cp:category/>
  <cp:version/>
  <cp:contentType/>
  <cp:contentStatus/>
</cp:coreProperties>
</file>